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10" windowWidth="27795" windowHeight="12210"/>
  </bookViews>
  <sheets>
    <sheet name="budget template assumptions" sheetId="1" r:id="rId1"/>
  </sheets>
  <calcPr calcId="145621" concurrentCalc="0"/>
</workbook>
</file>

<file path=xl/calcChain.xml><?xml version="1.0" encoding="utf-8"?>
<calcChain xmlns="http://schemas.openxmlformats.org/spreadsheetml/2006/main">
  <c r="I71" i="1" l="1"/>
  <c r="I62" i="1"/>
  <c r="D64" i="1"/>
  <c r="D63" i="1"/>
  <c r="D62" i="1"/>
  <c r="D61" i="1"/>
  <c r="B75" i="1"/>
  <c r="B67" i="1"/>
  <c r="I55" i="1"/>
  <c r="I54" i="1"/>
  <c r="D56" i="1"/>
  <c r="B58" i="1"/>
  <c r="I46" i="1"/>
  <c r="D46" i="1"/>
  <c r="I45" i="1"/>
  <c r="D47" i="1"/>
  <c r="I44" i="1"/>
  <c r="I42" i="1"/>
  <c r="I41" i="1"/>
  <c r="I39" i="1"/>
  <c r="H44" i="1"/>
  <c r="H43" i="1"/>
  <c r="H42" i="1"/>
  <c r="H41" i="1"/>
  <c r="H40" i="1"/>
  <c r="H39" i="1"/>
  <c r="I37" i="1"/>
  <c r="I35" i="1"/>
  <c r="I36" i="1"/>
  <c r="B48" i="1"/>
  <c r="B43" i="1"/>
  <c r="I28" i="1"/>
  <c r="I30" i="1"/>
  <c r="D32" i="1"/>
  <c r="B37" i="1"/>
  <c r="I27" i="1"/>
  <c r="D27" i="1"/>
  <c r="I26" i="1"/>
  <c r="D31" i="1"/>
  <c r="I20" i="1"/>
  <c r="I23" i="1"/>
  <c r="J20" i="1"/>
  <c r="B33" i="1"/>
  <c r="B22" i="1"/>
  <c r="I15" i="1"/>
  <c r="B15" i="1"/>
  <c r="B11" i="1"/>
  <c r="I13" i="1"/>
  <c r="I7" i="1"/>
  <c r="D10" i="1"/>
  <c r="D36" i="1"/>
  <c r="J35" i="1"/>
  <c r="D45" i="1"/>
  <c r="I53" i="1"/>
  <c r="J46" i="1"/>
  <c r="D34" i="1"/>
  <c r="I29" i="1"/>
  <c r="I40" i="1"/>
  <c r="D26" i="1"/>
  <c r="D30" i="1"/>
  <c r="I16" i="1"/>
  <c r="D28" i="1"/>
  <c r="D21" i="1"/>
  <c r="I22" i="1"/>
  <c r="I24" i="1"/>
  <c r="I10" i="1"/>
  <c r="D9" i="1"/>
  <c r="K70" i="1"/>
  <c r="K72" i="1"/>
  <c r="F72" i="1"/>
  <c r="K71" i="1"/>
  <c r="F71" i="1"/>
  <c r="F64" i="1"/>
  <c r="F63" i="1"/>
  <c r="J56" i="1"/>
  <c r="D57" i="1"/>
  <c r="D55" i="1"/>
  <c r="I17" i="1"/>
  <c r="D13" i="1"/>
  <c r="J13" i="1"/>
  <c r="D7" i="1"/>
  <c r="I43" i="1"/>
  <c r="D41" i="1"/>
  <c r="D42" i="1"/>
  <c r="D29" i="1"/>
  <c r="D19" i="1"/>
  <c r="D12" i="1"/>
  <c r="D8" i="1"/>
  <c r="D6" i="1"/>
  <c r="D14" i="1"/>
  <c r="D39" i="1"/>
  <c r="D40" i="1"/>
  <c r="K39" i="1"/>
  <c r="G64" i="1"/>
  <c r="G63" i="1"/>
  <c r="J57" i="1"/>
  <c r="K56" i="1"/>
  <c r="J47" i="1"/>
  <c r="J21" i="1"/>
  <c r="J14" i="1"/>
  <c r="D20" i="1"/>
  <c r="D72" i="1"/>
  <c r="G72" i="1"/>
  <c r="D71" i="1"/>
  <c r="G71" i="1"/>
  <c r="J62" i="1"/>
  <c r="F70" i="1"/>
  <c r="D70" i="1"/>
  <c r="F69" i="1"/>
  <c r="F62" i="1"/>
  <c r="F61" i="1"/>
  <c r="K54" i="1"/>
  <c r="G54" i="1"/>
  <c r="G53" i="1"/>
  <c r="K57" i="1"/>
  <c r="K47" i="1"/>
  <c r="F47" i="1"/>
  <c r="F56" i="1"/>
  <c r="K55" i="1"/>
  <c r="F55" i="1"/>
  <c r="F46" i="1"/>
  <c r="K45" i="1"/>
  <c r="F45" i="1"/>
  <c r="K42" i="1"/>
  <c r="K41" i="1"/>
  <c r="K40" i="1"/>
  <c r="F42" i="1"/>
  <c r="G42" i="1"/>
  <c r="F41" i="1"/>
  <c r="G41" i="1"/>
  <c r="F40" i="1"/>
  <c r="G40" i="1"/>
  <c r="F39" i="1"/>
  <c r="K36" i="1"/>
  <c r="F36" i="1"/>
  <c r="F35" i="1"/>
  <c r="K34" i="1"/>
  <c r="F34" i="1"/>
  <c r="K19" i="1"/>
  <c r="F19" i="1"/>
  <c r="F32" i="1"/>
  <c r="F31" i="1"/>
  <c r="F30" i="1"/>
  <c r="F27" i="1"/>
  <c r="F26" i="1"/>
  <c r="J32" i="1"/>
  <c r="J31" i="1"/>
  <c r="J30" i="1"/>
  <c r="J29" i="1"/>
  <c r="J28" i="1"/>
  <c r="J27" i="1"/>
  <c r="J26" i="1"/>
  <c r="F29" i="1"/>
  <c r="F28" i="1"/>
  <c r="G30" i="1"/>
  <c r="F21" i="1"/>
  <c r="K20" i="1"/>
  <c r="F20" i="1"/>
  <c r="J70" i="1"/>
  <c r="D69" i="1"/>
  <c r="F57" i="1"/>
  <c r="G55" i="1"/>
  <c r="G26" i="1"/>
  <c r="G56" i="1"/>
  <c r="G62" i="1"/>
  <c r="G70" i="1"/>
  <c r="G47" i="1"/>
  <c r="G46" i="1"/>
  <c r="G39" i="1"/>
  <c r="G19" i="1"/>
  <c r="G27" i="1"/>
  <c r="G28" i="1"/>
  <c r="G29" i="1"/>
  <c r="G31" i="1"/>
  <c r="G32" i="1"/>
  <c r="G20" i="1"/>
  <c r="G21" i="1"/>
  <c r="G22" i="1"/>
  <c r="G33" i="1"/>
  <c r="G43" i="1"/>
  <c r="G57" i="1"/>
  <c r="G58" i="1"/>
  <c r="F14" i="1"/>
  <c r="F13" i="1"/>
  <c r="F12" i="1"/>
  <c r="F8" i="1"/>
  <c r="F9" i="1"/>
  <c r="F10" i="1"/>
  <c r="F7" i="1"/>
  <c r="F6" i="1"/>
  <c r="G12" i="1"/>
  <c r="G9" i="1"/>
  <c r="G14" i="1"/>
  <c r="G13" i="1"/>
  <c r="G8" i="1"/>
  <c r="G10" i="1"/>
  <c r="G6" i="1"/>
  <c r="G7" i="1"/>
  <c r="G15" i="1"/>
  <c r="G11" i="1"/>
  <c r="G61" i="1"/>
  <c r="G67" i="1"/>
  <c r="G68" i="1"/>
  <c r="G69" i="1"/>
  <c r="G75" i="1"/>
  <c r="G76" i="1"/>
  <c r="G45" i="1"/>
  <c r="G48" i="1"/>
  <c r="G36" i="1"/>
  <c r="D35" i="1"/>
  <c r="G35" i="1"/>
  <c r="G34" i="1"/>
  <c r="G37" i="1"/>
  <c r="G49" i="1"/>
  <c r="G50" i="1"/>
</calcChain>
</file>

<file path=xl/sharedStrings.xml><?xml version="1.0" encoding="utf-8"?>
<sst xmlns="http://schemas.openxmlformats.org/spreadsheetml/2006/main" count="201" uniqueCount="108">
  <si>
    <t>days</t>
  </si>
  <si>
    <t>Supplies</t>
  </si>
  <si>
    <t>Tablet or Smart Phone</t>
  </si>
  <si>
    <t>Lunch/Refreshments</t>
  </si>
  <si>
    <t>Meeting Space</t>
  </si>
  <si>
    <t>Training Manuals - Owners</t>
  </si>
  <si>
    <t>Training Manuals - Dispensers</t>
  </si>
  <si>
    <t>SOPs</t>
  </si>
  <si>
    <t>Job Aids</t>
  </si>
  <si>
    <t>Transport</t>
  </si>
  <si>
    <t>Assumptions</t>
  </si>
  <si>
    <t>Line Item</t>
  </si>
  <si>
    <t>Unit</t>
  </si>
  <si>
    <t>Final Inspection</t>
  </si>
  <si>
    <t>Training Manuals - Inspectors</t>
  </si>
  <si>
    <t>Drug Shop Registers</t>
  </si>
  <si>
    <t>Interviews</t>
  </si>
  <si>
    <t>Inspectors' Training</t>
  </si>
  <si>
    <t>Per Diem</t>
  </si>
  <si>
    <t>Baseline Survey</t>
  </si>
  <si>
    <t>Mapping &amp; Pre-Inspection</t>
  </si>
  <si>
    <t>Car Hire &amp; Fuel</t>
  </si>
  <si>
    <t>Inspector Teams</t>
  </si>
  <si>
    <t>Days/Inspector for Mapping &amp; Pre-Inspection</t>
  </si>
  <si>
    <t>Days/Inspector for Data Entry &amp; Compilation</t>
  </si>
  <si>
    <t>Total Units</t>
  </si>
  <si>
    <t>Unit Cost</t>
  </si>
  <si>
    <t>Total Cost</t>
  </si>
  <si>
    <t>Inspectors/ Team</t>
  </si>
  <si>
    <t>Inspector Per Diem</t>
  </si>
  <si>
    <t>Car Hire &amp; Fuel Daily Rate</t>
  </si>
  <si>
    <t>Communications Cost</t>
  </si>
  <si>
    <t>Daily Communications Cost/Inspector Team</t>
  </si>
  <si>
    <t>teams</t>
  </si>
  <si>
    <t>Supplies cost/Inspector Team</t>
  </si>
  <si>
    <t>inspectors</t>
  </si>
  <si>
    <t>Other Costs</t>
  </si>
  <si>
    <t>Travel Costs</t>
  </si>
  <si>
    <t>Category</t>
  </si>
  <si>
    <t>Stakeholder Sensitization Workshop</t>
  </si>
  <si>
    <t># of Owners Attending</t>
  </si>
  <si>
    <t># of Meetings</t>
  </si>
  <si>
    <t># of Days</t>
  </si>
  <si>
    <t>Workshop Costs</t>
  </si>
  <si>
    <t>people</t>
  </si>
  <si>
    <t>people-days</t>
  </si>
  <si>
    <t>Workshop Lunch &amp; Refreshments per Attendee per day</t>
  </si>
  <si>
    <t>Unit Costs</t>
  </si>
  <si>
    <t># of Attendees</t>
  </si>
  <si>
    <t># of Interviewers</t>
  </si>
  <si>
    <t># Interviewees</t>
  </si>
  <si>
    <t>Supplies (Written Exam &amp; Pen)</t>
  </si>
  <si>
    <t>Supplies (Notebook &amp; Pen)</t>
  </si>
  <si>
    <t>registers</t>
  </si>
  <si>
    <t>manuals</t>
  </si>
  <si>
    <t>forms</t>
  </si>
  <si>
    <t>coats</t>
  </si>
  <si>
    <t>Uniforms/Coats</t>
  </si>
  <si>
    <t>Registers, Manuals, and Other Supplies</t>
  </si>
  <si>
    <t>District Committee - Final Inspection Review</t>
  </si>
  <si>
    <t>Grand Total</t>
  </si>
  <si>
    <t>Endline Survey</t>
  </si>
  <si>
    <t>Subcontracts</t>
  </si>
  <si>
    <t>lump sum</t>
  </si>
  <si>
    <t># of Owners/Meeting</t>
  </si>
  <si>
    <t># of Dispensers/Meeting</t>
  </si>
  <si>
    <t>paid by participants</t>
  </si>
  <si>
    <t>Accommodation</t>
  </si>
  <si>
    <t>Scale-Up Budget</t>
  </si>
  <si>
    <t>Supplies Cost/Inspector Team</t>
  </si>
  <si>
    <t>Instructions:</t>
  </si>
  <si>
    <t>Trainer Per Diem</t>
  </si>
  <si>
    <t>Trainer Transport Reimbursement</t>
  </si>
  <si>
    <t># of trainers</t>
  </si>
  <si>
    <t>Trainer Transport Reimbursent</t>
  </si>
  <si>
    <t>round trips</t>
  </si>
  <si>
    <t>Grand Total/Geographic Administrative Unit</t>
  </si>
  <si>
    <t>Average Health Shops Mapped &amp; Pre-Inspected/Day</t>
  </si>
  <si>
    <t>Shops Mapped &amp; Pre-Inspected/Inspector Team</t>
  </si>
  <si>
    <t>Average Shops Owned by Owners</t>
  </si>
  <si>
    <t># of Other Attendees/Geographic Administrative Unit</t>
  </si>
  <si>
    <t>Total Other Attendees</t>
  </si>
  <si>
    <t># of Attendees/Meeting</t>
  </si>
  <si>
    <t>Average # of Interviewees/Drug Shop</t>
  </si>
  <si>
    <t># of Interviewees/Interviewer</t>
  </si>
  <si>
    <t># Interviewees/Meeting</t>
  </si>
  <si>
    <t>Interviewer Lunch/Refreshments</t>
  </si>
  <si>
    <t># Drug Shop Owners Manuals Required</t>
  </si>
  <si>
    <t># Drug Shop Dispenser Manuals Required</t>
  </si>
  <si>
    <t># Inspector Training Manuals Required</t>
  </si>
  <si>
    <t># Drug Shop Registers, SOPs, &amp; Job Aids Required</t>
  </si>
  <si>
    <t># Uniforms/Coats Required</t>
  </si>
  <si>
    <t># of National Inspectors</t>
  </si>
  <si>
    <t># of District &amp; Regional Inspectors</t>
  </si>
  <si>
    <t># of Drug Shops/District &amp; Regional Inspector</t>
  </si>
  <si>
    <t>Total number of drug shops to be accredited:</t>
  </si>
  <si>
    <t>Total number of geographic administrative units (e.g. districts):</t>
  </si>
  <si>
    <t>Baseline and Endline Surveys</t>
  </si>
  <si>
    <t>Recommended Activity: Baseline &amp; Endline Survey - Optional Based on Availability of Funds</t>
  </si>
  <si>
    <t>Owners' and Dispensers' Trainings - Costs are Covered 100% by Participant Fees - Accommodation and Transport are paid directly by participants</t>
  </si>
  <si>
    <t>Participant Fee (Recommended Not to Exceed $70)</t>
  </si>
  <si>
    <t>Participant Fee (Recommended Not to Exceed $150)</t>
  </si>
  <si>
    <t># of Trainers</t>
  </si>
  <si>
    <t># Dispensers/Drug Shop</t>
  </si>
  <si>
    <t>Owners' Training*</t>
  </si>
  <si>
    <t>Dispensers' Training*</t>
  </si>
  <si>
    <t>*NOTE: Owners' and Dispensers' training are typcially done at the level of the country's relevant geographic administrative unit. However, if there are not sufficient attendees to fill a training, these units should be grouped together for efficiency of the trainings.</t>
  </si>
  <si>
    <t>Please complete all yellow-shaded cells, including cells I4 and I5, as well as all yellow unit cost cells in Column K. Purple cells contain formulae which may be updated as necessary. All calculations will adjust automatically based on these figures. The Grand total in cell G49 represents the total cost of scaling up to all geo-administrative units included in cell I, and G50 shows the average cost per geo-administrative unit. Please note that some geo-administrative units may need to be combined for the purposes of certain trainings if there is a low number of drug shops in a particular unit. Baseline and Endline surveys are recommended, but are not mandatory if cost is prohibitive. Owner and Dispenser trainings should be covered by participant fees, but tables to calculate their costs have also been included at the bottom in order to assist in the participant fee calculation.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</si>
</sst>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409]mmmm\ d\,\ yyyy;@"/>
    <numFmt numFmtId="165" formatCode="_(* #,##0.0_);_(* \(#,##0.0\);_(* &quot;-&quot;??_);_(@_)"/>
    <numFmt numFmtId="166" formatCode="_(* #,##0_);_(* \(#,##0\);_(* &quot;-&quot;??_);_(@_)"/>
    <numFmt numFmtId="167" formatCode="_(* #,##0.000_);_(* \(#,##0.000\);_(* &quot;-&quot;??_);_(@_)"/>
  </numFmts>
  <fonts count="3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1"/>
      <color indexed="52"/>
      <name val="Calibri"/>
      <family val="2"/>
      <scheme val="minor"/>
    </font>
    <font>
      <sz val="10"/>
      <color indexed="8"/>
      <name val="Arial"/>
      <family val="2"/>
    </font>
    <font>
      <b/>
      <sz val="15"/>
      <color indexed="56"/>
      <name val="Calibri"/>
      <family val="2"/>
      <scheme val="minor"/>
    </font>
    <font>
      <b/>
      <sz val="13"/>
      <color indexed="56"/>
      <name val="Calibri"/>
      <family val="2"/>
      <scheme val="minor"/>
    </font>
    <font>
      <b/>
      <sz val="11"/>
      <color indexed="56"/>
      <name val="Calibri"/>
      <family val="2"/>
      <scheme val="minor"/>
    </font>
    <font>
      <sz val="11"/>
      <color indexed="52"/>
      <name val="Calibri"/>
      <family val="2"/>
      <scheme val="minor"/>
    </font>
    <font>
      <sz val="11"/>
      <color indexed="60"/>
      <name val="Calibri"/>
      <family val="2"/>
      <scheme val="minor"/>
    </font>
    <font>
      <sz val="10"/>
      <color indexed="8"/>
      <name val="MS Sans Serif"/>
      <family val="2"/>
    </font>
    <font>
      <sz val="10"/>
      <color rgb="FF000000"/>
      <name val="Times New Roman"/>
      <family val="1"/>
    </font>
    <font>
      <sz val="11"/>
      <color indexed="8"/>
      <name val="Calibri"/>
      <family val="2"/>
    </font>
    <font>
      <b/>
      <sz val="18"/>
      <color indexed="56"/>
      <name val="Cambria"/>
      <family val="2"/>
      <scheme val="major"/>
    </font>
    <font>
      <b/>
      <sz val="14"/>
      <color theme="1"/>
      <name val="Perpetua Titling MT"/>
      <family val="1"/>
    </font>
    <font>
      <b/>
      <sz val="12"/>
      <color theme="1"/>
      <name val="Calibri"/>
      <family val="2"/>
      <scheme val="minor"/>
    </font>
    <font>
      <b/>
      <sz val="16"/>
      <color theme="1"/>
      <name val="Perpetua Titling MT"/>
      <family val="1"/>
    </font>
    <font>
      <b/>
      <sz val="16"/>
      <color theme="1"/>
      <name val="Calibri"/>
      <family val="2"/>
      <scheme val="minor"/>
    </font>
    <font>
      <sz val="10"/>
      <color theme="1"/>
      <name val="Arial"/>
      <family val="2"/>
    </font>
    <font>
      <sz val="13"/>
      <color theme="1"/>
      <name val="Calibri"/>
      <family val="2"/>
      <scheme val="minor"/>
    </font>
    <font>
      <b/>
      <sz val="13"/>
      <color theme="1"/>
      <name val="Perpetua Titling MT"/>
      <family val="1"/>
    </font>
    <font>
      <sz val="11"/>
      <color theme="1"/>
      <name val="Monotype Corsiva"/>
      <family val="4"/>
    </font>
  </fonts>
  <fills count="6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11"/>
      </patternFill>
    </fill>
    <fill>
      <patternFill patternType="solid">
        <fgColor indexed="51"/>
      </patternFill>
    </fill>
    <fill>
      <patternFill patternType="solid">
        <fgColor indexed="30"/>
      </patternFill>
    </fill>
    <fill>
      <patternFill patternType="solid">
        <fgColor indexed="29"/>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rgb="FFFFC000"/>
        <bgColor indexed="64"/>
      </patternFill>
    </fill>
    <fill>
      <patternFill patternType="solid">
        <fgColor theme="6" tint="0.79998168889431442"/>
        <bgColor indexed="64"/>
      </patternFill>
    </fill>
    <fill>
      <patternFill patternType="solid">
        <fgColor theme="6"/>
        <bgColor indexed="64"/>
      </patternFill>
    </fill>
    <fill>
      <patternFill patternType="solid">
        <fgColor theme="7" tint="0.59999389629810485"/>
        <bgColor indexed="64"/>
      </patternFill>
    </fill>
    <fill>
      <patternFill patternType="solid">
        <fgColor rgb="FFFF0000"/>
        <bgColor indexed="64"/>
      </patternFill>
    </fill>
    <fill>
      <patternFill patternType="solid">
        <fgColor theme="5" tint="0.79998168889431442"/>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8" tint="0.79998168889431442"/>
        <bgColor indexed="64"/>
      </patternFill>
    </fill>
  </fills>
  <borders count="7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medium">
        <color indexed="64"/>
      </right>
      <top/>
      <bottom style="medium">
        <color indexed="64"/>
      </bottom>
      <diagonal/>
    </border>
  </borders>
  <cellStyleXfs count="559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43" fontId="18" fillId="0" borderId="0" applyFont="0" applyFill="0" applyBorder="0" applyAlignment="0" applyProtection="0"/>
    <xf numFmtId="44" fontId="18" fillId="0" borderId="0" applyFont="0" applyFill="0" applyBorder="0" applyAlignment="0" applyProtection="0"/>
    <xf numFmtId="9" fontId="18" fillId="0" borderId="0" applyFont="0" applyFill="0" applyBorder="0" applyAlignment="0" applyProtection="0"/>
    <xf numFmtId="44" fontId="18" fillId="0" borderId="0" applyFont="0" applyFill="0" applyBorder="0" applyAlignment="0" applyProtection="0"/>
    <xf numFmtId="0" fontId="18" fillId="0" borderId="0"/>
    <xf numFmtId="43" fontId="1" fillId="0" borderId="0" applyFont="0" applyFill="0" applyBorder="0" applyAlignment="0" applyProtection="0"/>
    <xf numFmtId="9" fontId="18" fillId="0" borderId="0" applyFont="0" applyFill="0" applyBorder="0" applyAlignment="0" applyProtection="0"/>
    <xf numFmtId="0" fontId="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42" borderId="0" applyNumberFormat="0" applyBorder="0" applyAlignment="0" applyProtection="0"/>
    <xf numFmtId="0" fontId="17" fillId="43"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5" borderId="0" applyNumberFormat="0" applyBorder="0" applyAlignment="0" applyProtection="0"/>
    <xf numFmtId="0" fontId="17" fillId="46" borderId="0" applyNumberFormat="0" applyBorder="0" applyAlignment="0" applyProtection="0"/>
    <xf numFmtId="0" fontId="17" fillId="47" borderId="0" applyNumberFormat="0" applyBorder="0" applyAlignment="0" applyProtection="0"/>
    <xf numFmtId="0" fontId="17" fillId="48" borderId="0" applyNumberFormat="0" applyBorder="0" applyAlignment="0" applyProtection="0"/>
    <xf numFmtId="0" fontId="17" fillId="49" borderId="0" applyNumberFormat="0" applyBorder="0" applyAlignment="0" applyProtection="0"/>
    <xf numFmtId="0" fontId="17" fillId="44" borderId="0" applyNumberFormat="0" applyBorder="0" applyAlignment="0" applyProtection="0"/>
    <xf numFmtId="0" fontId="17" fillId="50" borderId="0" applyNumberFormat="0" applyBorder="0" applyAlignment="0" applyProtection="0"/>
    <xf numFmtId="0" fontId="7" fillId="35" borderId="0" applyNumberFormat="0" applyBorder="0" applyAlignment="0" applyProtection="0"/>
    <xf numFmtId="0" fontId="19" fillId="38" borderId="4" applyNumberFormat="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20" fillId="0" borderId="0" applyFont="0" applyFill="0" applyBorder="0" applyAlignment="0" applyProtection="0">
      <alignment vertical="top"/>
    </xf>
    <xf numFmtId="44" fontId="18" fillId="0" borderId="0" applyFont="0" applyFill="0" applyBorder="0" applyAlignment="0" applyProtection="0"/>
    <xf numFmtId="0" fontId="6" fillId="36" borderId="0" applyNumberFormat="0" applyBorder="0" applyAlignment="0" applyProtection="0"/>
    <xf numFmtId="0" fontId="21" fillId="0" borderId="18" applyNumberFormat="0" applyFill="0" applyAlignment="0" applyProtection="0"/>
    <xf numFmtId="0" fontId="22" fillId="0" borderId="19" applyNumberFormat="0" applyFill="0" applyAlignment="0" applyProtection="0"/>
    <xf numFmtId="0" fontId="23" fillId="0" borderId="20" applyNumberFormat="0" applyFill="0" applyAlignment="0" applyProtection="0"/>
    <xf numFmtId="0" fontId="23" fillId="0" borderId="0" applyNumberFormat="0" applyFill="0" applyBorder="0" applyAlignment="0" applyProtection="0"/>
    <xf numFmtId="0" fontId="9" fillId="38" borderId="4" applyNumberFormat="0" applyAlignment="0" applyProtection="0"/>
    <xf numFmtId="0" fontId="24" fillId="0" borderId="21" applyNumberFormat="0" applyFill="0" applyAlignment="0" applyProtection="0"/>
    <xf numFmtId="0" fontId="25" fillId="4" borderId="0" applyNumberFormat="0" applyBorder="0" applyAlignment="0" applyProtection="0"/>
    <xf numFmtId="0" fontId="26" fillId="0" borderId="0"/>
    <xf numFmtId="0" fontId="18" fillId="0" borderId="0"/>
    <xf numFmtId="0"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164"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20"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8"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0" fillId="38" borderId="5" applyNumberFormat="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29" fillId="0" borderId="0" applyNumberFormat="0" applyFill="0" applyBorder="0" applyAlignment="0" applyProtection="0"/>
    <xf numFmtId="0" fontId="16" fillId="0" borderId="22" applyNumberFormat="0" applyFill="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8" borderId="8" applyNumberFormat="0" applyFont="0" applyAlignment="0" applyProtection="0"/>
    <xf numFmtId="0" fontId="20" fillId="0" borderId="0">
      <alignment vertical="top"/>
    </xf>
    <xf numFmtId="0" fontId="1" fillId="0" borderId="0"/>
    <xf numFmtId="0" fontId="18" fillId="0" borderId="0"/>
    <xf numFmtId="43" fontId="1" fillId="0" borderId="0" applyFont="0" applyFill="0" applyBorder="0" applyAlignment="0" applyProtection="0"/>
    <xf numFmtId="0" fontId="18"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8" fillId="0" borderId="0"/>
    <xf numFmtId="43" fontId="18" fillId="0" borderId="0" applyFont="0" applyFill="0" applyBorder="0" applyAlignment="0" applyProtection="0"/>
    <xf numFmtId="44" fontId="18" fillId="0" borderId="0" applyFont="0" applyFill="0" applyBorder="0" applyAlignment="0" applyProtection="0"/>
    <xf numFmtId="9" fontId="18" fillId="0" borderId="0" applyFont="0" applyFill="0" applyBorder="0" applyAlignment="0" applyProtection="0"/>
    <xf numFmtId="43" fontId="1" fillId="0" borderId="0" applyFont="0" applyFill="0" applyBorder="0" applyAlignment="0" applyProtection="0"/>
    <xf numFmtId="0" fontId="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236">
    <xf numFmtId="0" fontId="0" fillId="0" borderId="0" xfId="0"/>
    <xf numFmtId="166" fontId="31" fillId="52" borderId="23" xfId="5593" applyNumberFormat="1" applyFont="1" applyFill="1" applyBorder="1"/>
    <xf numFmtId="166" fontId="33" fillId="53" borderId="14" xfId="5593" applyNumberFormat="1" applyFont="1" applyFill="1" applyBorder="1"/>
    <xf numFmtId="166" fontId="31" fillId="52" borderId="14" xfId="5593" applyNumberFormat="1" applyFont="1" applyFill="1" applyBorder="1"/>
    <xf numFmtId="166" fontId="31" fillId="52" borderId="45" xfId="5593" applyNumberFormat="1" applyFont="1" applyFill="1" applyBorder="1"/>
    <xf numFmtId="166" fontId="0" fillId="57" borderId="0" xfId="5593" applyNumberFormat="1" applyFont="1" applyFill="1" applyBorder="1"/>
    <xf numFmtId="0" fontId="0" fillId="57" borderId="0" xfId="0" applyFill="1" applyBorder="1"/>
    <xf numFmtId="0" fontId="0" fillId="57" borderId="52" xfId="0" applyFill="1" applyBorder="1"/>
    <xf numFmtId="166" fontId="0" fillId="57" borderId="52" xfId="5593" applyNumberFormat="1" applyFont="1" applyFill="1" applyBorder="1"/>
    <xf numFmtId="166" fontId="0" fillId="57" borderId="49" xfId="5593" applyNumberFormat="1" applyFont="1" applyFill="1" applyBorder="1"/>
    <xf numFmtId="166" fontId="0" fillId="57" borderId="26" xfId="5593" applyNumberFormat="1" applyFont="1" applyFill="1" applyBorder="1"/>
    <xf numFmtId="166" fontId="0" fillId="57" borderId="15" xfId="5593" applyNumberFormat="1" applyFont="1" applyFill="1" applyBorder="1"/>
    <xf numFmtId="0" fontId="16" fillId="57" borderId="0" xfId="0" applyFont="1" applyFill="1" applyBorder="1" applyAlignment="1">
      <alignment vertical="center" wrapText="1"/>
    </xf>
    <xf numFmtId="0" fontId="0" fillId="57" borderId="0" xfId="0" applyFill="1" applyBorder="1" applyAlignment="1">
      <alignment horizontal="center"/>
    </xf>
    <xf numFmtId="166" fontId="0" fillId="57" borderId="57" xfId="5593" applyNumberFormat="1" applyFont="1" applyFill="1" applyBorder="1"/>
    <xf numFmtId="0" fontId="0" fillId="56" borderId="60" xfId="0" applyFill="1" applyBorder="1"/>
    <xf numFmtId="166" fontId="16" fillId="56" borderId="61" xfId="5593" applyNumberFormat="1" applyFont="1" applyFill="1" applyBorder="1"/>
    <xf numFmtId="166" fontId="0" fillId="56" borderId="59" xfId="5593" applyNumberFormat="1" applyFont="1" applyFill="1" applyBorder="1" applyAlignment="1">
      <alignment horizontal="right" wrapText="1"/>
    </xf>
    <xf numFmtId="0" fontId="0" fillId="56" borderId="34" xfId="0" applyFill="1" applyBorder="1"/>
    <xf numFmtId="166" fontId="0" fillId="56" borderId="34" xfId="5593" applyNumberFormat="1" applyFont="1" applyFill="1" applyBorder="1"/>
    <xf numFmtId="166" fontId="16" fillId="56" borderId="36" xfId="5593" applyNumberFormat="1" applyFont="1" applyFill="1" applyBorder="1"/>
    <xf numFmtId="166" fontId="0" fillId="56" borderId="35" xfId="5593" applyNumberFormat="1" applyFont="1" applyFill="1" applyBorder="1" applyAlignment="1">
      <alignment horizontal="right" wrapText="1"/>
    </xf>
    <xf numFmtId="0" fontId="0" fillId="59" borderId="60" xfId="0" applyFill="1" applyBorder="1"/>
    <xf numFmtId="166" fontId="0" fillId="59" borderId="60" xfId="5593" applyNumberFormat="1" applyFont="1" applyFill="1" applyBorder="1"/>
    <xf numFmtId="166" fontId="16" fillId="59" borderId="61" xfId="5593" applyNumberFormat="1" applyFont="1" applyFill="1" applyBorder="1"/>
    <xf numFmtId="166" fontId="0" fillId="59" borderId="59" xfId="5593" applyNumberFormat="1" applyFont="1" applyFill="1" applyBorder="1" applyAlignment="1">
      <alignment horizontal="right" wrapText="1"/>
    </xf>
    <xf numFmtId="0" fontId="0" fillId="59" borderId="34" xfId="0" applyFill="1" applyBorder="1"/>
    <xf numFmtId="166" fontId="0" fillId="59" borderId="34" xfId="5593" applyNumberFormat="1" applyFont="1" applyFill="1" applyBorder="1"/>
    <xf numFmtId="166" fontId="16" fillId="59" borderId="36" xfId="5593" applyNumberFormat="1" applyFont="1" applyFill="1" applyBorder="1"/>
    <xf numFmtId="166" fontId="0" fillId="59" borderId="35" xfId="5593" applyNumberFormat="1" applyFont="1" applyFill="1" applyBorder="1" applyAlignment="1">
      <alignment horizontal="right" wrapText="1"/>
    </xf>
    <xf numFmtId="0" fontId="0" fillId="58" borderId="60" xfId="0" applyFill="1" applyBorder="1"/>
    <xf numFmtId="166" fontId="0" fillId="58" borderId="60" xfId="5593" applyNumberFormat="1" applyFont="1" applyFill="1" applyBorder="1"/>
    <xf numFmtId="166" fontId="16" fillId="58" borderId="61" xfId="5593" applyNumberFormat="1" applyFont="1" applyFill="1" applyBorder="1"/>
    <xf numFmtId="166" fontId="0" fillId="58" borderId="59" xfId="5593" applyNumberFormat="1" applyFont="1" applyFill="1" applyBorder="1" applyAlignment="1">
      <alignment horizontal="right" wrapText="1"/>
    </xf>
    <xf numFmtId="0" fontId="0" fillId="58" borderId="34" xfId="0" applyFill="1" applyBorder="1"/>
    <xf numFmtId="166" fontId="0" fillId="58" borderId="34" xfId="5593" applyNumberFormat="1" applyFont="1" applyFill="1" applyBorder="1"/>
    <xf numFmtId="166" fontId="16" fillId="58" borderId="36" xfId="5593" applyNumberFormat="1" applyFont="1" applyFill="1" applyBorder="1"/>
    <xf numFmtId="166" fontId="0" fillId="58" borderId="35" xfId="5593" applyNumberFormat="1" applyFont="1" applyFill="1" applyBorder="1" applyAlignment="1">
      <alignment horizontal="right" wrapText="1"/>
    </xf>
    <xf numFmtId="166" fontId="0" fillId="59" borderId="59" xfId="5593" applyNumberFormat="1" applyFont="1" applyFill="1" applyBorder="1" applyAlignment="1">
      <alignment horizontal="right"/>
    </xf>
    <xf numFmtId="166" fontId="0" fillId="59" borderId="35" xfId="5593" applyNumberFormat="1" applyFont="1" applyFill="1" applyBorder="1" applyAlignment="1">
      <alignment horizontal="right"/>
    </xf>
    <xf numFmtId="166" fontId="0" fillId="59" borderId="24" xfId="5593" applyNumberFormat="1" applyFont="1" applyFill="1" applyBorder="1" applyAlignment="1">
      <alignment horizontal="right"/>
    </xf>
    <xf numFmtId="166" fontId="0" fillId="59" borderId="24" xfId="5593" applyNumberFormat="1" applyFont="1" applyFill="1" applyBorder="1" applyAlignment="1">
      <alignment horizontal="right" wrapText="1"/>
    </xf>
    <xf numFmtId="0" fontId="35" fillId="57" borderId="0" xfId="0" applyFont="1" applyFill="1"/>
    <xf numFmtId="0" fontId="0" fillId="57" borderId="0" xfId="0" applyFill="1"/>
    <xf numFmtId="166" fontId="0" fillId="57" borderId="0" xfId="5593" applyNumberFormat="1" applyFont="1" applyFill="1"/>
    <xf numFmtId="166" fontId="0" fillId="57" borderId="0" xfId="5593" applyNumberFormat="1" applyFont="1" applyFill="1" applyAlignment="1">
      <alignment wrapText="1"/>
    </xf>
    <xf numFmtId="166" fontId="0" fillId="59" borderId="27" xfId="5593" applyNumberFormat="1" applyFont="1" applyFill="1" applyBorder="1" applyAlignment="1">
      <alignment horizontal="right" wrapText="1"/>
    </xf>
    <xf numFmtId="166" fontId="0" fillId="57" borderId="16" xfId="5593" applyNumberFormat="1" applyFont="1" applyFill="1" applyBorder="1"/>
    <xf numFmtId="166" fontId="0" fillId="59" borderId="60" xfId="5593" applyNumberFormat="1" applyFont="1" applyFill="1" applyBorder="1" applyAlignment="1"/>
    <xf numFmtId="166" fontId="0" fillId="59" borderId="34" xfId="5593" applyNumberFormat="1" applyFont="1" applyFill="1" applyBorder="1" applyAlignment="1"/>
    <xf numFmtId="166" fontId="1" fillId="59" borderId="35" xfId="5593" applyNumberFormat="1" applyFont="1" applyFill="1" applyBorder="1" applyAlignment="1">
      <alignment horizontal="right" wrapText="1"/>
    </xf>
    <xf numFmtId="166" fontId="1" fillId="59" borderId="24" xfId="5593" applyNumberFormat="1" applyFont="1" applyFill="1" applyBorder="1" applyAlignment="1">
      <alignment horizontal="right" wrapText="1"/>
    </xf>
    <xf numFmtId="166" fontId="0" fillId="59" borderId="65" xfId="5593" applyNumberFormat="1" applyFont="1" applyFill="1" applyBorder="1" applyAlignment="1">
      <alignment horizontal="right"/>
    </xf>
    <xf numFmtId="166" fontId="0" fillId="59" borderId="66" xfId="5593" applyNumberFormat="1" applyFont="1" applyFill="1" applyBorder="1" applyAlignment="1">
      <alignment horizontal="right"/>
    </xf>
    <xf numFmtId="166" fontId="1" fillId="58" borderId="27" xfId="5593" applyNumberFormat="1" applyFont="1" applyFill="1" applyBorder="1" applyAlignment="1">
      <alignment horizontal="right" wrapText="1"/>
    </xf>
    <xf numFmtId="166" fontId="0" fillId="58" borderId="35" xfId="5593" applyNumberFormat="1" applyFont="1" applyFill="1" applyBorder="1" applyAlignment="1">
      <alignment horizontal="right"/>
    </xf>
    <xf numFmtId="166" fontId="0" fillId="58" borderId="24" xfId="5593" applyNumberFormat="1" applyFont="1" applyFill="1" applyBorder="1" applyAlignment="1">
      <alignment horizontal="right"/>
    </xf>
    <xf numFmtId="0" fontId="0" fillId="51" borderId="33" xfId="0" applyFill="1" applyBorder="1" applyAlignment="1">
      <alignment horizontal="right" vertical="center" wrapText="1"/>
    </xf>
    <xf numFmtId="166" fontId="16" fillId="57" borderId="0" xfId="5593" applyNumberFormat="1" applyFont="1" applyFill="1" applyBorder="1"/>
    <xf numFmtId="166" fontId="31" fillId="52" borderId="69" xfId="5593" applyNumberFormat="1" applyFont="1" applyFill="1" applyBorder="1"/>
    <xf numFmtId="166" fontId="0" fillId="57" borderId="0" xfId="5593" applyNumberFormat="1" applyFont="1" applyFill="1" applyBorder="1" applyAlignment="1">
      <alignment wrapText="1"/>
    </xf>
    <xf numFmtId="167" fontId="0" fillId="57" borderId="52" xfId="5593" applyNumberFormat="1" applyFont="1" applyFill="1" applyBorder="1"/>
    <xf numFmtId="0" fontId="0" fillId="57" borderId="68" xfId="0" applyFont="1" applyFill="1" applyBorder="1" applyAlignment="1">
      <alignment wrapText="1"/>
    </xf>
    <xf numFmtId="0" fontId="0" fillId="57" borderId="51" xfId="0" applyFont="1" applyFill="1" applyBorder="1" applyAlignment="1">
      <alignment wrapText="1"/>
    </xf>
    <xf numFmtId="166" fontId="0" fillId="58" borderId="60" xfId="0" applyNumberFormat="1" applyFill="1" applyBorder="1"/>
    <xf numFmtId="0" fontId="0" fillId="58" borderId="34" xfId="0" applyFont="1" applyFill="1" applyBorder="1" applyAlignment="1"/>
    <xf numFmtId="166" fontId="0" fillId="58" borderId="34" xfId="0" applyNumberFormat="1" applyFill="1" applyBorder="1"/>
    <xf numFmtId="0" fontId="0" fillId="58" borderId="59" xfId="0" applyFill="1" applyBorder="1" applyAlignment="1">
      <alignment horizontal="right" wrapText="1"/>
    </xf>
    <xf numFmtId="0" fontId="0" fillId="58" borderId="35" xfId="0" applyFill="1" applyBorder="1" applyAlignment="1">
      <alignment horizontal="right" wrapText="1"/>
    </xf>
    <xf numFmtId="0" fontId="0" fillId="58" borderId="35" xfId="0" applyFont="1" applyFill="1" applyBorder="1" applyAlignment="1">
      <alignment horizontal="right" wrapText="1"/>
    </xf>
    <xf numFmtId="0" fontId="0" fillId="58" borderId="24" xfId="0" applyFont="1" applyFill="1" applyBorder="1" applyAlignment="1">
      <alignment horizontal="right" wrapText="1"/>
    </xf>
    <xf numFmtId="166" fontId="0" fillId="58" borderId="34" xfId="5593" applyNumberFormat="1" applyFont="1" applyFill="1" applyBorder="1" applyAlignment="1"/>
    <xf numFmtId="0" fontId="0" fillId="57" borderId="49" xfId="0" applyFill="1" applyBorder="1"/>
    <xf numFmtId="166" fontId="0" fillId="58" borderId="60" xfId="5593" applyNumberFormat="1" applyFont="1" applyFill="1" applyBorder="1" applyAlignment="1"/>
    <xf numFmtId="166" fontId="0" fillId="58" borderId="17" xfId="5593" applyNumberFormat="1" applyFont="1" applyFill="1" applyBorder="1" applyAlignment="1"/>
    <xf numFmtId="166" fontId="0" fillId="58" borderId="17" xfId="5593" applyNumberFormat="1" applyFont="1" applyFill="1" applyBorder="1"/>
    <xf numFmtId="166" fontId="16" fillId="58" borderId="23" xfId="5593" applyNumberFormat="1" applyFont="1" applyFill="1" applyBorder="1"/>
    <xf numFmtId="166" fontId="0" fillId="57" borderId="33" xfId="5593" applyNumberFormat="1" applyFont="1" applyFill="1" applyBorder="1" applyAlignment="1">
      <alignment horizontal="right"/>
    </xf>
    <xf numFmtId="166" fontId="33" fillId="53" borderId="45" xfId="5593" applyNumberFormat="1" applyFont="1" applyFill="1" applyBorder="1"/>
    <xf numFmtId="166" fontId="1" fillId="58" borderId="59" xfId="5593" applyNumberFormat="1" applyFont="1" applyFill="1" applyBorder="1" applyAlignment="1">
      <alignment horizontal="right" wrapText="1"/>
    </xf>
    <xf numFmtId="166" fontId="0" fillId="58" borderId="59" xfId="5593" applyNumberFormat="1" applyFont="1" applyFill="1" applyBorder="1" applyAlignment="1">
      <alignment horizontal="right"/>
    </xf>
    <xf numFmtId="0" fontId="16" fillId="57" borderId="51" xfId="0" applyFont="1" applyFill="1" applyBorder="1" applyAlignment="1">
      <alignment vertical="center" wrapText="1"/>
    </xf>
    <xf numFmtId="0" fontId="0" fillId="57" borderId="53" xfId="0" applyFill="1" applyBorder="1"/>
    <xf numFmtId="166" fontId="1" fillId="58" borderId="40" xfId="5593" applyNumberFormat="1" applyFont="1" applyFill="1" applyBorder="1" applyAlignment="1">
      <alignment horizontal="right" wrapText="1"/>
    </xf>
    <xf numFmtId="0" fontId="16" fillId="57" borderId="26" xfId="0" applyFont="1" applyFill="1" applyBorder="1" applyAlignment="1">
      <alignment vertical="center" wrapText="1"/>
    </xf>
    <xf numFmtId="0" fontId="0" fillId="57" borderId="16" xfId="0" applyFill="1" applyBorder="1"/>
    <xf numFmtId="0" fontId="16" fillId="57" borderId="52" xfId="0" applyFont="1" applyFill="1" applyBorder="1" applyAlignment="1">
      <alignment vertical="center" wrapText="1"/>
    </xf>
    <xf numFmtId="0" fontId="0" fillId="57" borderId="52" xfId="0" applyFill="1" applyBorder="1" applyAlignment="1">
      <alignment horizontal="center"/>
    </xf>
    <xf numFmtId="166" fontId="0" fillId="58" borderId="24" xfId="5593" applyNumberFormat="1" applyFont="1" applyFill="1" applyBorder="1" applyAlignment="1">
      <alignment horizontal="right" wrapText="1"/>
    </xf>
    <xf numFmtId="166" fontId="16" fillId="51" borderId="29" xfId="5593" applyNumberFormat="1" applyFont="1" applyFill="1" applyBorder="1" applyAlignment="1">
      <alignment horizontal="center" wrapText="1"/>
    </xf>
    <xf numFmtId="166" fontId="16" fillId="51" borderId="25" xfId="5593" applyNumberFormat="1" applyFont="1" applyFill="1" applyBorder="1" applyAlignment="1">
      <alignment horizontal="center" wrapText="1"/>
    </xf>
    <xf numFmtId="166" fontId="16" fillId="51" borderId="30" xfId="5593" applyNumberFormat="1" applyFont="1" applyFill="1" applyBorder="1" applyAlignment="1">
      <alignment horizontal="center" wrapText="1"/>
    </xf>
    <xf numFmtId="0" fontId="0" fillId="51" borderId="26" xfId="0" applyFill="1" applyBorder="1" applyAlignment="1">
      <alignment horizontal="right" vertical="center" wrapText="1"/>
    </xf>
    <xf numFmtId="166" fontId="0" fillId="59" borderId="67" xfId="5593" applyNumberFormat="1" applyFont="1" applyFill="1" applyBorder="1" applyAlignment="1">
      <alignment horizontal="right"/>
    </xf>
    <xf numFmtId="166" fontId="0" fillId="59" borderId="34" xfId="0" applyNumberFormat="1" applyFill="1" applyBorder="1"/>
    <xf numFmtId="0" fontId="0" fillId="57" borderId="0" xfId="0" applyFill="1" applyBorder="1" applyAlignment="1"/>
    <xf numFmtId="166" fontId="0" fillId="57" borderId="0" xfId="0" applyNumberFormat="1" applyFill="1" applyBorder="1" applyAlignment="1"/>
    <xf numFmtId="0" fontId="0" fillId="57" borderId="33" xfId="0" applyFill="1" applyBorder="1"/>
    <xf numFmtId="166" fontId="0" fillId="57" borderId="68" xfId="5593" applyNumberFormat="1" applyFont="1" applyFill="1" applyBorder="1" applyAlignment="1">
      <alignment wrapText="1"/>
    </xf>
    <xf numFmtId="166" fontId="0" fillId="56" borderId="34" xfId="0" applyNumberFormat="1" applyFill="1" applyBorder="1"/>
    <xf numFmtId="166" fontId="0" fillId="56" borderId="24" xfId="5593" applyNumberFormat="1" applyFont="1" applyFill="1" applyBorder="1" applyAlignment="1">
      <alignment horizontal="right" wrapText="1"/>
    </xf>
    <xf numFmtId="166" fontId="0" fillId="56" borderId="59" xfId="5593" applyNumberFormat="1" applyFont="1" applyFill="1" applyBorder="1" applyAlignment="1">
      <alignment horizontal="right"/>
    </xf>
    <xf numFmtId="166" fontId="0" fillId="56" borderId="35" xfId="5593" applyNumberFormat="1" applyFont="1" applyFill="1" applyBorder="1" applyAlignment="1">
      <alignment horizontal="right"/>
    </xf>
    <xf numFmtId="166" fontId="0" fillId="56" borderId="24" xfId="5593" applyNumberFormat="1" applyFont="1" applyFill="1" applyBorder="1" applyAlignment="1">
      <alignment horizontal="right"/>
    </xf>
    <xf numFmtId="0" fontId="0" fillId="60" borderId="60" xfId="0" applyFill="1" applyBorder="1"/>
    <xf numFmtId="166" fontId="0" fillId="60" borderId="60" xfId="5593" applyNumberFormat="1" applyFont="1" applyFill="1" applyBorder="1"/>
    <xf numFmtId="166" fontId="16" fillId="60" borderId="61" xfId="5593" applyNumberFormat="1" applyFont="1" applyFill="1" applyBorder="1"/>
    <xf numFmtId="0" fontId="0" fillId="60" borderId="34" xfId="0" applyFill="1" applyBorder="1"/>
    <xf numFmtId="166" fontId="0" fillId="60" borderId="34" xfId="5593" applyNumberFormat="1" applyFont="1" applyFill="1" applyBorder="1"/>
    <xf numFmtId="166" fontId="16" fillId="60" borderId="36" xfId="5593" applyNumberFormat="1" applyFont="1" applyFill="1" applyBorder="1"/>
    <xf numFmtId="0" fontId="0" fillId="60" borderId="47" xfId="0" applyFill="1" applyBorder="1"/>
    <xf numFmtId="166" fontId="16" fillId="60" borderId="38" xfId="5593" applyNumberFormat="1" applyFont="1" applyFill="1" applyBorder="1"/>
    <xf numFmtId="166" fontId="0" fillId="60" borderId="27" xfId="5593" applyNumberFormat="1" applyFont="1" applyFill="1" applyBorder="1" applyAlignment="1">
      <alignment horizontal="right" wrapText="1"/>
    </xf>
    <xf numFmtId="166" fontId="0" fillId="60" borderId="35" xfId="5593" applyNumberFormat="1" applyFont="1" applyFill="1" applyBorder="1" applyAlignment="1">
      <alignment horizontal="right" wrapText="1"/>
    </xf>
    <xf numFmtId="166" fontId="0" fillId="60" borderId="46" xfId="5593" applyNumberFormat="1" applyFont="1" applyFill="1" applyBorder="1" applyAlignment="1">
      <alignment horizontal="right" wrapText="1"/>
    </xf>
    <xf numFmtId="166" fontId="0" fillId="60" borderId="24" xfId="5593" applyNumberFormat="1" applyFont="1" applyFill="1" applyBorder="1" applyAlignment="1">
      <alignment horizontal="right" wrapText="1"/>
    </xf>
    <xf numFmtId="166" fontId="0" fillId="60" borderId="27" xfId="5593" applyNumberFormat="1" applyFont="1" applyFill="1" applyBorder="1" applyAlignment="1">
      <alignment horizontal="right"/>
    </xf>
    <xf numFmtId="166" fontId="0" fillId="60" borderId="35" xfId="5593" applyNumberFormat="1" applyFont="1" applyFill="1" applyBorder="1" applyAlignment="1">
      <alignment horizontal="right"/>
    </xf>
    <xf numFmtId="166" fontId="0" fillId="60" borderId="24" xfId="5593" applyNumberFormat="1" applyFont="1" applyFill="1" applyBorder="1" applyAlignment="1">
      <alignment horizontal="right"/>
    </xf>
    <xf numFmtId="0" fontId="0" fillId="60" borderId="12" xfId="0" applyFill="1" applyBorder="1"/>
    <xf numFmtId="166" fontId="0" fillId="60" borderId="12" xfId="5593" applyNumberFormat="1" applyFont="1" applyFill="1" applyBorder="1"/>
    <xf numFmtId="166" fontId="16" fillId="60" borderId="28" xfId="5593" applyNumberFormat="1" applyFont="1" applyFill="1" applyBorder="1"/>
    <xf numFmtId="166" fontId="0" fillId="60" borderId="59" xfId="5593" applyNumberFormat="1" applyFont="1" applyFill="1" applyBorder="1" applyAlignment="1">
      <alignment horizontal="right" wrapText="1"/>
    </xf>
    <xf numFmtId="166" fontId="0" fillId="60" borderId="59" xfId="5593" applyNumberFormat="1" applyFont="1" applyFill="1" applyBorder="1" applyAlignment="1">
      <alignment horizontal="right"/>
    </xf>
    <xf numFmtId="0" fontId="16" fillId="51" borderId="26" xfId="0" applyFont="1" applyFill="1" applyBorder="1" applyAlignment="1">
      <alignment horizontal="center" vertical="center"/>
    </xf>
    <xf numFmtId="0" fontId="34" fillId="57" borderId="0" xfId="0" applyFont="1" applyFill="1"/>
    <xf numFmtId="166" fontId="37" fillId="54" borderId="61" xfId="5593" applyNumberFormat="1" applyFont="1" applyFill="1" applyBorder="1"/>
    <xf numFmtId="166" fontId="37" fillId="54" borderId="36" xfId="5593" applyNumberFormat="1" applyFont="1" applyFill="1" applyBorder="1"/>
    <xf numFmtId="166" fontId="37" fillId="54" borderId="23" xfId="5593" applyNumberFormat="1" applyFont="1" applyFill="1" applyBorder="1"/>
    <xf numFmtId="166" fontId="37" fillId="54" borderId="28" xfId="5593" applyNumberFormat="1" applyFont="1" applyFill="1" applyBorder="1"/>
    <xf numFmtId="166" fontId="37" fillId="55" borderId="36" xfId="5593" applyNumberFormat="1" applyFont="1" applyFill="1" applyBorder="1"/>
    <xf numFmtId="165" fontId="37" fillId="54" borderId="61" xfId="5593" applyNumberFormat="1" applyFont="1" applyFill="1" applyBorder="1"/>
    <xf numFmtId="166" fontId="37" fillId="33" borderId="48" xfId="5593" applyNumberFormat="1" applyFont="1" applyFill="1" applyBorder="1" applyAlignment="1">
      <alignment horizontal="center" vertical="center"/>
    </xf>
    <xf numFmtId="166" fontId="37" fillId="33" borderId="14" xfId="5593" applyNumberFormat="1" applyFont="1" applyFill="1" applyBorder="1" applyAlignment="1">
      <alignment horizontal="center" vertical="center"/>
    </xf>
    <xf numFmtId="166" fontId="37" fillId="54" borderId="69" xfId="5593" applyNumberFormat="1" applyFont="1" applyFill="1" applyBorder="1"/>
    <xf numFmtId="166" fontId="37" fillId="54" borderId="38" xfId="5593" applyNumberFormat="1" applyFont="1" applyFill="1" applyBorder="1"/>
    <xf numFmtId="166" fontId="37" fillId="33" borderId="28" xfId="5593" applyNumberFormat="1" applyFont="1" applyFill="1" applyBorder="1"/>
    <xf numFmtId="166" fontId="37" fillId="33" borderId="36" xfId="5593" applyNumberFormat="1" applyFont="1" applyFill="1" applyBorder="1"/>
    <xf numFmtId="166" fontId="37" fillId="33" borderId="23" xfId="5593" applyNumberFormat="1" applyFont="1" applyFill="1" applyBorder="1"/>
    <xf numFmtId="0" fontId="37" fillId="57" borderId="0" xfId="0" applyFont="1" applyFill="1"/>
    <xf numFmtId="166" fontId="37" fillId="57" borderId="0" xfId="5593" applyNumberFormat="1" applyFont="1" applyFill="1"/>
    <xf numFmtId="166" fontId="37" fillId="33" borderId="61" xfId="5593" applyNumberFormat="1" applyFont="1" applyFill="1" applyBorder="1"/>
    <xf numFmtId="166" fontId="37" fillId="33" borderId="62" xfId="5593" applyNumberFormat="1" applyFont="1" applyFill="1" applyBorder="1"/>
    <xf numFmtId="166" fontId="37" fillId="33" borderId="63" xfId="5593" applyNumberFormat="1" applyFont="1" applyFill="1" applyBorder="1"/>
    <xf numFmtId="165" fontId="37" fillId="33" borderId="63" xfId="5593" applyNumberFormat="1" applyFont="1" applyFill="1" applyBorder="1"/>
    <xf numFmtId="166" fontId="37" fillId="33" borderId="64" xfId="5593" applyNumberFormat="1" applyFont="1" applyFill="1" applyBorder="1"/>
    <xf numFmtId="166" fontId="37" fillId="57" borderId="0" xfId="5593" applyNumberFormat="1" applyFont="1" applyFill="1" applyBorder="1"/>
    <xf numFmtId="165" fontId="37" fillId="54" borderId="36" xfId="5593" applyNumberFormat="1" applyFont="1" applyFill="1" applyBorder="1"/>
    <xf numFmtId="0" fontId="30" fillId="56" borderId="33" xfId="0" applyFont="1" applyFill="1" applyBorder="1" applyAlignment="1">
      <alignment horizontal="center" vertical="center" wrapText="1"/>
    </xf>
    <xf numFmtId="0" fontId="30" fillId="56" borderId="68" xfId="0" applyFont="1" applyFill="1" applyBorder="1" applyAlignment="1">
      <alignment horizontal="center" vertical="center" wrapText="1"/>
    </xf>
    <xf numFmtId="0" fontId="30" fillId="56" borderId="51" xfId="0" applyFont="1" applyFill="1" applyBorder="1" applyAlignment="1">
      <alignment horizontal="center" vertical="center" wrapText="1"/>
    </xf>
    <xf numFmtId="0" fontId="30" fillId="56" borderId="26" xfId="0" applyFont="1" applyFill="1" applyBorder="1" applyAlignment="1">
      <alignment horizontal="center"/>
    </xf>
    <xf numFmtId="0" fontId="30" fillId="56" borderId="49" xfId="0" applyFont="1" applyFill="1" applyBorder="1" applyAlignment="1">
      <alignment horizontal="center"/>
    </xf>
    <xf numFmtId="0" fontId="30" fillId="56" borderId="16" xfId="0" applyFont="1" applyFill="1" applyBorder="1" applyAlignment="1">
      <alignment horizontal="center"/>
    </xf>
    <xf numFmtId="0" fontId="30" fillId="56" borderId="15" xfId="0" applyFont="1" applyFill="1" applyBorder="1" applyAlignment="1">
      <alignment horizontal="center"/>
    </xf>
    <xf numFmtId="0" fontId="30" fillId="60" borderId="58" xfId="0" applyFont="1" applyFill="1" applyBorder="1" applyAlignment="1">
      <alignment horizontal="center" vertical="center" wrapText="1"/>
    </xf>
    <xf numFmtId="0" fontId="30" fillId="60" borderId="45" xfId="0" applyFont="1" applyFill="1" applyBorder="1" applyAlignment="1">
      <alignment horizontal="center" vertical="center" wrapText="1"/>
    </xf>
    <xf numFmtId="0" fontId="30" fillId="60" borderId="26" xfId="0" applyFont="1" applyFill="1" applyBorder="1" applyAlignment="1">
      <alignment horizontal="center"/>
    </xf>
    <xf numFmtId="0" fontId="30" fillId="60" borderId="16" xfId="0" applyFont="1" applyFill="1" applyBorder="1" applyAlignment="1">
      <alignment horizontal="center"/>
    </xf>
    <xf numFmtId="0" fontId="30" fillId="60" borderId="15" xfId="0" applyFont="1" applyFill="1" applyBorder="1" applyAlignment="1">
      <alignment horizontal="center"/>
    </xf>
    <xf numFmtId="0" fontId="30" fillId="60" borderId="48" xfId="0" applyFont="1" applyFill="1" applyBorder="1" applyAlignment="1">
      <alignment horizontal="center" vertical="center" wrapText="1"/>
    </xf>
    <xf numFmtId="0" fontId="16" fillId="56" borderId="35" xfId="0" applyFont="1" applyFill="1" applyBorder="1" applyAlignment="1">
      <alignment horizontal="center" vertical="center" wrapText="1"/>
    </xf>
    <xf numFmtId="0" fontId="16" fillId="56" borderId="59" xfId="0" applyFont="1" applyFill="1" applyBorder="1" applyAlignment="1">
      <alignment horizontal="center" vertical="center" wrapText="1"/>
    </xf>
    <xf numFmtId="166" fontId="0" fillId="56" borderId="60" xfId="5593" applyNumberFormat="1" applyFont="1" applyFill="1" applyBorder="1" applyAlignment="1">
      <alignment horizontal="center"/>
    </xf>
    <xf numFmtId="166" fontId="0" fillId="56" borderId="34" xfId="5593" applyNumberFormat="1" applyFont="1" applyFill="1" applyBorder="1" applyAlignment="1">
      <alignment horizontal="center"/>
    </xf>
    <xf numFmtId="166" fontId="31" fillId="52" borderId="24" xfId="5593" applyNumberFormat="1" applyFont="1" applyFill="1" applyBorder="1" applyAlignment="1">
      <alignment horizontal="right"/>
    </xf>
    <xf numFmtId="166" fontId="31" fillId="52" borderId="17" xfId="5593" applyNumberFormat="1" applyFont="1" applyFill="1" applyBorder="1" applyAlignment="1">
      <alignment horizontal="right"/>
    </xf>
    <xf numFmtId="166" fontId="31" fillId="52" borderId="29" xfId="5593" applyNumberFormat="1" applyFont="1" applyFill="1" applyBorder="1" applyAlignment="1">
      <alignment horizontal="right"/>
    </xf>
    <xf numFmtId="166" fontId="31" fillId="52" borderId="25" xfId="5593" applyNumberFormat="1" applyFont="1" applyFill="1" applyBorder="1" applyAlignment="1">
      <alignment horizontal="right"/>
    </xf>
    <xf numFmtId="166" fontId="31" fillId="52" borderId="32" xfId="5593" applyNumberFormat="1" applyFont="1" applyFill="1" applyBorder="1" applyAlignment="1">
      <alignment horizontal="right"/>
    </xf>
    <xf numFmtId="166" fontId="31" fillId="52" borderId="40" xfId="5593" applyNumberFormat="1" applyFont="1" applyFill="1" applyBorder="1" applyAlignment="1">
      <alignment horizontal="right"/>
    </xf>
    <xf numFmtId="166" fontId="31" fillId="52" borderId="37" xfId="5593" applyNumberFormat="1" applyFont="1" applyFill="1" applyBorder="1" applyAlignment="1">
      <alignment horizontal="right"/>
    </xf>
    <xf numFmtId="166" fontId="31" fillId="52" borderId="44" xfId="5593" applyNumberFormat="1" applyFont="1" applyFill="1" applyBorder="1" applyAlignment="1">
      <alignment horizontal="right"/>
    </xf>
    <xf numFmtId="0" fontId="16" fillId="60" borderId="59" xfId="0" applyFont="1" applyFill="1" applyBorder="1" applyAlignment="1">
      <alignment horizontal="center" vertical="center" wrapText="1"/>
    </xf>
    <xf numFmtId="0" fontId="16" fillId="60" borderId="35" xfId="0" applyFont="1" applyFill="1" applyBorder="1" applyAlignment="1">
      <alignment horizontal="center" vertical="center" wrapText="1"/>
    </xf>
    <xf numFmtId="0" fontId="16" fillId="60" borderId="46" xfId="0" applyFont="1" applyFill="1" applyBorder="1" applyAlignment="1">
      <alignment horizontal="center" vertical="center" wrapText="1"/>
    </xf>
    <xf numFmtId="166" fontId="31" fillId="52" borderId="30" xfId="5593" applyNumberFormat="1" applyFont="1" applyFill="1" applyBorder="1" applyAlignment="1">
      <alignment horizontal="right"/>
    </xf>
    <xf numFmtId="0" fontId="16" fillId="60" borderId="27" xfId="0" applyFont="1" applyFill="1" applyBorder="1" applyAlignment="1">
      <alignment horizontal="center" vertical="center" wrapText="1"/>
    </xf>
    <xf numFmtId="0" fontId="30" fillId="59" borderId="48" xfId="0" applyFont="1" applyFill="1" applyBorder="1" applyAlignment="1">
      <alignment horizontal="center" vertical="center" wrapText="1"/>
    </xf>
    <xf numFmtId="0" fontId="30" fillId="59" borderId="58" xfId="0" applyFont="1" applyFill="1" applyBorder="1" applyAlignment="1">
      <alignment horizontal="center" vertical="center" wrapText="1"/>
    </xf>
    <xf numFmtId="0" fontId="30" fillId="59" borderId="45" xfId="0" applyFont="1" applyFill="1" applyBorder="1" applyAlignment="1">
      <alignment horizontal="center" vertical="center" wrapText="1"/>
    </xf>
    <xf numFmtId="166" fontId="33" fillId="53" borderId="51" xfId="5593" applyNumberFormat="1" applyFont="1" applyFill="1" applyBorder="1" applyAlignment="1">
      <alignment horizontal="right"/>
    </xf>
    <xf numFmtId="166" fontId="33" fillId="53" borderId="52" xfId="5593" applyNumberFormat="1" applyFont="1" applyFill="1" applyBorder="1" applyAlignment="1">
      <alignment horizontal="right"/>
    </xf>
    <xf numFmtId="166" fontId="33" fillId="53" borderId="53" xfId="5593" applyNumberFormat="1" applyFont="1" applyFill="1" applyBorder="1" applyAlignment="1">
      <alignment horizontal="right"/>
    </xf>
    <xf numFmtId="166" fontId="33" fillId="53" borderId="26" xfId="5593" applyNumberFormat="1" applyFont="1" applyFill="1" applyBorder="1" applyAlignment="1">
      <alignment horizontal="right"/>
    </xf>
    <xf numFmtId="166" fontId="33" fillId="53" borderId="16" xfId="5593" applyNumberFormat="1" applyFont="1" applyFill="1" applyBorder="1" applyAlignment="1">
      <alignment horizontal="right"/>
    </xf>
    <xf numFmtId="166" fontId="33" fillId="53" borderId="15" xfId="5593" applyNumberFormat="1" applyFont="1" applyFill="1" applyBorder="1" applyAlignment="1">
      <alignment horizontal="right"/>
    </xf>
    <xf numFmtId="0" fontId="16" fillId="59" borderId="31" xfId="0" applyFont="1" applyFill="1" applyBorder="1" applyAlignment="1">
      <alignment horizontal="center" vertical="center" wrapText="1"/>
    </xf>
    <xf numFmtId="0" fontId="16" fillId="59" borderId="39" xfId="0" applyFont="1" applyFill="1" applyBorder="1" applyAlignment="1">
      <alignment horizontal="center" vertical="center" wrapText="1"/>
    </xf>
    <xf numFmtId="0" fontId="16" fillId="59" borderId="27" xfId="0" applyFont="1" applyFill="1" applyBorder="1" applyAlignment="1">
      <alignment horizontal="center" vertical="center" wrapText="1"/>
    </xf>
    <xf numFmtId="0" fontId="16" fillId="58" borderId="46" xfId="0" applyFont="1" applyFill="1" applyBorder="1" applyAlignment="1">
      <alignment horizontal="center" vertical="center" wrapText="1"/>
    </xf>
    <xf numFmtId="0" fontId="16" fillId="58" borderId="40" xfId="0" applyFont="1" applyFill="1" applyBorder="1" applyAlignment="1">
      <alignment horizontal="center" vertical="center" wrapText="1"/>
    </xf>
    <xf numFmtId="0" fontId="16" fillId="51" borderId="26" xfId="0" applyFont="1" applyFill="1" applyBorder="1" applyAlignment="1">
      <alignment horizontal="left" vertical="center" wrapText="1"/>
    </xf>
    <xf numFmtId="0" fontId="16" fillId="51" borderId="16" xfId="0" applyFont="1" applyFill="1" applyBorder="1" applyAlignment="1">
      <alignment horizontal="left" vertical="center" wrapText="1"/>
    </xf>
    <xf numFmtId="0" fontId="16" fillId="51" borderId="15" xfId="0" applyFont="1" applyFill="1" applyBorder="1" applyAlignment="1">
      <alignment horizontal="left" vertical="center" wrapText="1"/>
    </xf>
    <xf numFmtId="0" fontId="30" fillId="58" borderId="48" xfId="0" applyFont="1" applyFill="1" applyBorder="1" applyAlignment="1">
      <alignment horizontal="center" vertical="center" wrapText="1"/>
    </xf>
    <xf numFmtId="0" fontId="30" fillId="58" borderId="58" xfId="0" applyFont="1" applyFill="1" applyBorder="1" applyAlignment="1">
      <alignment horizontal="center" vertical="center" wrapText="1"/>
    </xf>
    <xf numFmtId="0" fontId="30" fillId="58" borderId="45" xfId="0" applyFont="1" applyFill="1" applyBorder="1" applyAlignment="1">
      <alignment horizontal="center" vertical="center" wrapText="1"/>
    </xf>
    <xf numFmtId="0" fontId="32" fillId="51" borderId="33" xfId="0" applyFont="1" applyFill="1" applyBorder="1" applyAlignment="1">
      <alignment horizontal="center" vertical="center"/>
    </xf>
    <xf numFmtId="0" fontId="32" fillId="51" borderId="49" xfId="0" applyFont="1" applyFill="1" applyBorder="1" applyAlignment="1">
      <alignment horizontal="center" vertical="center"/>
    </xf>
    <xf numFmtId="0" fontId="32" fillId="51" borderId="50" xfId="0" applyFont="1" applyFill="1" applyBorder="1" applyAlignment="1">
      <alignment horizontal="center" vertical="center"/>
    </xf>
    <xf numFmtId="0" fontId="32" fillId="51" borderId="51" xfId="0" applyFont="1" applyFill="1" applyBorder="1" applyAlignment="1">
      <alignment horizontal="center" vertical="center"/>
    </xf>
    <xf numFmtId="0" fontId="32" fillId="51" borderId="52" xfId="0" applyFont="1" applyFill="1" applyBorder="1" applyAlignment="1">
      <alignment horizontal="center" vertical="center"/>
    </xf>
    <xf numFmtId="0" fontId="32" fillId="51" borderId="53" xfId="0" applyFont="1" applyFill="1" applyBorder="1" applyAlignment="1">
      <alignment horizontal="center" vertical="center"/>
    </xf>
    <xf numFmtId="0" fontId="36" fillId="59" borderId="48" xfId="0" applyFont="1" applyFill="1" applyBorder="1" applyAlignment="1">
      <alignment horizontal="center" vertical="center" wrapText="1"/>
    </xf>
    <xf numFmtId="0" fontId="36" fillId="59" borderId="58" xfId="0" applyFont="1" applyFill="1" applyBorder="1" applyAlignment="1">
      <alignment horizontal="center" vertical="center" wrapText="1"/>
    </xf>
    <xf numFmtId="0" fontId="36" fillId="59" borderId="45" xfId="0" applyFont="1" applyFill="1" applyBorder="1" applyAlignment="1">
      <alignment horizontal="center" vertical="center" wrapText="1"/>
    </xf>
    <xf numFmtId="0" fontId="36" fillId="58" borderId="48" xfId="0" applyFont="1" applyFill="1" applyBorder="1" applyAlignment="1">
      <alignment horizontal="center" vertical="center" wrapText="1"/>
    </xf>
    <xf numFmtId="0" fontId="36" fillId="58" borderId="58" xfId="0" applyFont="1" applyFill="1" applyBorder="1" applyAlignment="1">
      <alignment horizontal="center" vertical="center" wrapText="1"/>
    </xf>
    <xf numFmtId="0" fontId="36" fillId="58" borderId="45" xfId="0" applyFont="1" applyFill="1" applyBorder="1" applyAlignment="1">
      <alignment horizontal="center" vertical="center" wrapText="1"/>
    </xf>
    <xf numFmtId="0" fontId="16" fillId="58" borderId="31" xfId="0" applyFont="1" applyFill="1" applyBorder="1" applyAlignment="1">
      <alignment horizontal="center" vertical="center" wrapText="1"/>
    </xf>
    <xf numFmtId="0" fontId="16" fillId="58" borderId="39" xfId="0" applyFont="1" applyFill="1" applyBorder="1" applyAlignment="1">
      <alignment horizontal="center" vertical="center" wrapText="1"/>
    </xf>
    <xf numFmtId="0" fontId="32" fillId="51" borderId="68" xfId="0" applyFont="1" applyFill="1" applyBorder="1" applyAlignment="1">
      <alignment horizontal="center" vertical="center"/>
    </xf>
    <xf numFmtId="0" fontId="32" fillId="51" borderId="57" xfId="0" applyFont="1" applyFill="1" applyBorder="1" applyAlignment="1">
      <alignment horizontal="center" vertical="center"/>
    </xf>
    <xf numFmtId="0" fontId="32" fillId="51" borderId="26" xfId="0" applyFont="1" applyFill="1" applyBorder="1" applyAlignment="1">
      <alignment horizontal="center"/>
    </xf>
    <xf numFmtId="0" fontId="32" fillId="51" borderId="15" xfId="0" applyFont="1" applyFill="1" applyBorder="1" applyAlignment="1">
      <alignment horizontal="center"/>
    </xf>
    <xf numFmtId="166" fontId="31" fillId="52" borderId="54" xfId="5593" applyNumberFormat="1" applyFont="1" applyFill="1" applyBorder="1" applyAlignment="1">
      <alignment horizontal="right"/>
    </xf>
    <xf numFmtId="166" fontId="31" fillId="52" borderId="55" xfId="5593" applyNumberFormat="1" applyFont="1" applyFill="1" applyBorder="1" applyAlignment="1">
      <alignment horizontal="right"/>
    </xf>
    <xf numFmtId="166" fontId="31" fillId="52" borderId="56" xfId="5593" applyNumberFormat="1" applyFont="1" applyFill="1" applyBorder="1" applyAlignment="1">
      <alignment horizontal="right"/>
    </xf>
    <xf numFmtId="0" fontId="16" fillId="59" borderId="35" xfId="0" applyFont="1" applyFill="1" applyBorder="1" applyAlignment="1">
      <alignment horizontal="center" vertical="center" wrapText="1"/>
    </xf>
    <xf numFmtId="0" fontId="16" fillId="59" borderId="59" xfId="0" applyFont="1" applyFill="1" applyBorder="1" applyAlignment="1">
      <alignment horizontal="center" vertical="center" wrapText="1"/>
    </xf>
    <xf numFmtId="0" fontId="16" fillId="58" borderId="27" xfId="0" applyFont="1" applyFill="1" applyBorder="1" applyAlignment="1">
      <alignment horizontal="center" vertical="center" wrapText="1"/>
    </xf>
    <xf numFmtId="0" fontId="16" fillId="58" borderId="59" xfId="0" applyFont="1" applyFill="1" applyBorder="1" applyAlignment="1">
      <alignment horizontal="center" vertical="center" wrapText="1"/>
    </xf>
    <xf numFmtId="0" fontId="16" fillId="58" borderId="35" xfId="0" applyFont="1" applyFill="1" applyBorder="1" applyAlignment="1">
      <alignment horizontal="center" vertical="center" wrapText="1"/>
    </xf>
    <xf numFmtId="166" fontId="0" fillId="60" borderId="10" xfId="5593" applyNumberFormat="1" applyFont="1" applyFill="1" applyBorder="1" applyAlignment="1">
      <alignment horizontal="center"/>
    </xf>
    <xf numFmtId="166" fontId="0" fillId="60" borderId="13" xfId="5593" applyNumberFormat="1" applyFont="1" applyFill="1" applyBorder="1" applyAlignment="1">
      <alignment horizontal="center"/>
    </xf>
    <xf numFmtId="166" fontId="0" fillId="60" borderId="11" xfId="5593" applyNumberFormat="1" applyFont="1" applyFill="1" applyBorder="1" applyAlignment="1">
      <alignment horizontal="center"/>
    </xf>
    <xf numFmtId="166" fontId="0" fillId="60" borderId="41" xfId="5593" applyNumberFormat="1" applyFont="1" applyFill="1" applyBorder="1" applyAlignment="1">
      <alignment horizontal="center"/>
    </xf>
    <xf numFmtId="166" fontId="0" fillId="60" borderId="42" xfId="5593" applyNumberFormat="1" applyFont="1" applyFill="1" applyBorder="1" applyAlignment="1">
      <alignment horizontal="center"/>
    </xf>
    <xf numFmtId="166" fontId="0" fillId="60" borderId="43" xfId="5593" applyNumberFormat="1" applyFont="1" applyFill="1" applyBorder="1" applyAlignment="1">
      <alignment horizontal="center"/>
    </xf>
    <xf numFmtId="166" fontId="0" fillId="60" borderId="34" xfId="5593" applyNumberFormat="1" applyFont="1" applyFill="1" applyBorder="1" applyAlignment="1">
      <alignment horizontal="center"/>
    </xf>
    <xf numFmtId="166" fontId="0" fillId="60" borderId="47" xfId="5593" applyNumberFormat="1" applyFont="1" applyFill="1" applyBorder="1" applyAlignment="1">
      <alignment horizontal="center"/>
    </xf>
    <xf numFmtId="0" fontId="35" fillId="0" borderId="26" xfId="0" applyFont="1" applyBorder="1" applyAlignment="1">
      <alignment horizontal="center" wrapText="1"/>
    </xf>
    <xf numFmtId="0" fontId="35" fillId="0" borderId="16" xfId="0" applyFont="1" applyBorder="1" applyAlignment="1">
      <alignment horizontal="center" wrapText="1"/>
    </xf>
    <xf numFmtId="0" fontId="35" fillId="0" borderId="15" xfId="0" applyFont="1" applyBorder="1" applyAlignment="1">
      <alignment horizontal="center" wrapText="1"/>
    </xf>
    <xf numFmtId="43" fontId="37" fillId="33" borderId="61" xfId="5593" applyNumberFormat="1" applyFont="1" applyFill="1" applyBorder="1"/>
  </cellXfs>
  <cellStyles count="5594">
    <cellStyle name="20% - Accent1" xfId="18" builtinId="30" customBuiltin="1"/>
    <cellStyle name="20% - Accent1 10" xfId="50"/>
    <cellStyle name="20% - Accent1 10 2" xfId="51"/>
    <cellStyle name="20% - Accent1 10 2 2" xfId="52"/>
    <cellStyle name="20% - Accent1 10 2 2 2" xfId="2886"/>
    <cellStyle name="20% - Accent1 10 2 3" xfId="2885"/>
    <cellStyle name="20% - Accent1 10 3" xfId="53"/>
    <cellStyle name="20% - Accent1 10 3 2" xfId="2887"/>
    <cellStyle name="20% - Accent1 10 4" xfId="2884"/>
    <cellStyle name="20% - Accent1 11" xfId="54"/>
    <cellStyle name="20% - Accent1 11 2" xfId="55"/>
    <cellStyle name="20% - Accent1 11 2 2" xfId="56"/>
    <cellStyle name="20% - Accent1 11 2 2 2" xfId="2890"/>
    <cellStyle name="20% - Accent1 11 2 3" xfId="2889"/>
    <cellStyle name="20% - Accent1 11 3" xfId="57"/>
    <cellStyle name="20% - Accent1 11 3 2" xfId="2891"/>
    <cellStyle name="20% - Accent1 11 4" xfId="2888"/>
    <cellStyle name="20% - Accent1 12" xfId="58"/>
    <cellStyle name="20% - Accent1 12 2" xfId="59"/>
    <cellStyle name="20% - Accent1 12 2 2" xfId="2893"/>
    <cellStyle name="20% - Accent1 12 3" xfId="2892"/>
    <cellStyle name="20% - Accent1 13" xfId="60"/>
    <cellStyle name="20% - Accent1 13 2" xfId="61"/>
    <cellStyle name="20% - Accent1 13 2 2" xfId="2895"/>
    <cellStyle name="20% - Accent1 13 3" xfId="2894"/>
    <cellStyle name="20% - Accent1 14" xfId="62"/>
    <cellStyle name="20% - Accent1 14 2" xfId="63"/>
    <cellStyle name="20% - Accent1 14 2 2" xfId="2897"/>
    <cellStyle name="20% - Accent1 14 3" xfId="2896"/>
    <cellStyle name="20% - Accent1 15" xfId="64"/>
    <cellStyle name="20% - Accent1 15 2" xfId="65"/>
    <cellStyle name="20% - Accent1 15 2 2" xfId="2899"/>
    <cellStyle name="20% - Accent1 15 3" xfId="2898"/>
    <cellStyle name="20% - Accent1 16" xfId="66"/>
    <cellStyle name="20% - Accent1 16 2" xfId="67"/>
    <cellStyle name="20% - Accent1 16 2 2" xfId="2901"/>
    <cellStyle name="20% - Accent1 16 3" xfId="2900"/>
    <cellStyle name="20% - Accent1 17" xfId="68"/>
    <cellStyle name="20% - Accent1 17 2" xfId="69"/>
    <cellStyle name="20% - Accent1 17 2 2" xfId="2903"/>
    <cellStyle name="20% - Accent1 17 3" xfId="2902"/>
    <cellStyle name="20% - Accent1 18" xfId="70"/>
    <cellStyle name="20% - Accent1 18 2" xfId="71"/>
    <cellStyle name="20% - Accent1 18 2 2" xfId="2905"/>
    <cellStyle name="20% - Accent1 18 3" xfId="2904"/>
    <cellStyle name="20% - Accent1 19" xfId="72"/>
    <cellStyle name="20% - Accent1 19 2" xfId="73"/>
    <cellStyle name="20% - Accent1 19 2 2" xfId="2907"/>
    <cellStyle name="20% - Accent1 19 3" xfId="2906"/>
    <cellStyle name="20% - Accent1 2" xfId="74"/>
    <cellStyle name="20% - Accent1 2 2" xfId="75"/>
    <cellStyle name="20% - Accent1 2 2 2" xfId="76"/>
    <cellStyle name="20% - Accent1 2 2 2 2" xfId="77"/>
    <cellStyle name="20% - Accent1 2 2 2 2 2" xfId="78"/>
    <cellStyle name="20% - Accent1 2 2 2 2 2 2" xfId="79"/>
    <cellStyle name="20% - Accent1 2 2 2 2 2 2 2" xfId="2913"/>
    <cellStyle name="20% - Accent1 2 2 2 2 2 3" xfId="2912"/>
    <cellStyle name="20% - Accent1 2 2 2 2 3" xfId="80"/>
    <cellStyle name="20% - Accent1 2 2 2 2 3 2" xfId="2914"/>
    <cellStyle name="20% - Accent1 2 2 2 2 4" xfId="2911"/>
    <cellStyle name="20% - Accent1 2 2 2 3" xfId="81"/>
    <cellStyle name="20% - Accent1 2 2 2 3 2" xfId="82"/>
    <cellStyle name="20% - Accent1 2 2 2 3 2 2" xfId="2916"/>
    <cellStyle name="20% - Accent1 2 2 2 3 3" xfId="2915"/>
    <cellStyle name="20% - Accent1 2 2 2 4" xfId="83"/>
    <cellStyle name="20% - Accent1 2 2 2 4 2" xfId="2917"/>
    <cellStyle name="20% - Accent1 2 2 2 5" xfId="2910"/>
    <cellStyle name="20% - Accent1 2 2 3" xfId="84"/>
    <cellStyle name="20% - Accent1 2 2 3 2" xfId="85"/>
    <cellStyle name="20% - Accent1 2 2 3 2 2" xfId="86"/>
    <cellStyle name="20% - Accent1 2 2 3 2 2 2" xfId="2920"/>
    <cellStyle name="20% - Accent1 2 2 3 2 3" xfId="2919"/>
    <cellStyle name="20% - Accent1 2 2 3 3" xfId="87"/>
    <cellStyle name="20% - Accent1 2 2 3 3 2" xfId="2921"/>
    <cellStyle name="20% - Accent1 2 2 3 4" xfId="2918"/>
    <cellStyle name="20% - Accent1 2 2 4" xfId="88"/>
    <cellStyle name="20% - Accent1 2 2 4 2" xfId="89"/>
    <cellStyle name="20% - Accent1 2 2 4 2 2" xfId="2923"/>
    <cellStyle name="20% - Accent1 2 2 4 3" xfId="2922"/>
    <cellStyle name="20% - Accent1 2 2 5" xfId="90"/>
    <cellStyle name="20% - Accent1 2 2 5 2" xfId="2924"/>
    <cellStyle name="20% - Accent1 2 2 6" xfId="2909"/>
    <cellStyle name="20% - Accent1 2 3" xfId="91"/>
    <cellStyle name="20% - Accent1 2 3 2" xfId="92"/>
    <cellStyle name="20% - Accent1 2 3 2 2" xfId="93"/>
    <cellStyle name="20% - Accent1 2 3 2 2 2" xfId="94"/>
    <cellStyle name="20% - Accent1 2 3 2 2 2 2" xfId="2928"/>
    <cellStyle name="20% - Accent1 2 3 2 2 3" xfId="2927"/>
    <cellStyle name="20% - Accent1 2 3 2 3" xfId="95"/>
    <cellStyle name="20% - Accent1 2 3 2 3 2" xfId="2929"/>
    <cellStyle name="20% - Accent1 2 3 2 4" xfId="2926"/>
    <cellStyle name="20% - Accent1 2 3 3" xfId="96"/>
    <cellStyle name="20% - Accent1 2 3 3 2" xfId="97"/>
    <cellStyle name="20% - Accent1 2 3 3 2 2" xfId="2931"/>
    <cellStyle name="20% - Accent1 2 3 3 3" xfId="2930"/>
    <cellStyle name="20% - Accent1 2 3 4" xfId="98"/>
    <cellStyle name="20% - Accent1 2 3 4 2" xfId="2932"/>
    <cellStyle name="20% - Accent1 2 3 5" xfId="2925"/>
    <cellStyle name="20% - Accent1 2 4" xfId="99"/>
    <cellStyle name="20% - Accent1 2 4 2" xfId="100"/>
    <cellStyle name="20% - Accent1 2 4 2 2" xfId="101"/>
    <cellStyle name="20% - Accent1 2 4 2 2 2" xfId="2935"/>
    <cellStyle name="20% - Accent1 2 4 2 3" xfId="2934"/>
    <cellStyle name="20% - Accent1 2 4 3" xfId="102"/>
    <cellStyle name="20% - Accent1 2 4 3 2" xfId="2936"/>
    <cellStyle name="20% - Accent1 2 4 4" xfId="2933"/>
    <cellStyle name="20% - Accent1 2 5" xfId="103"/>
    <cellStyle name="20% - Accent1 2 5 2" xfId="104"/>
    <cellStyle name="20% - Accent1 2 5 2 2" xfId="2938"/>
    <cellStyle name="20% - Accent1 2 5 3" xfId="2937"/>
    <cellStyle name="20% - Accent1 2 6" xfId="105"/>
    <cellStyle name="20% - Accent1 2 6 2" xfId="2939"/>
    <cellStyle name="20% - Accent1 2 7" xfId="2908"/>
    <cellStyle name="20% - Accent1 20" xfId="106"/>
    <cellStyle name="20% - Accent1 20 2" xfId="107"/>
    <cellStyle name="20% - Accent1 20 2 2" xfId="2941"/>
    <cellStyle name="20% - Accent1 20 3" xfId="2940"/>
    <cellStyle name="20% - Accent1 21" xfId="108"/>
    <cellStyle name="20% - Accent1 21 2" xfId="109"/>
    <cellStyle name="20% - Accent1 21 2 2" xfId="2943"/>
    <cellStyle name="20% - Accent1 21 3" xfId="2942"/>
    <cellStyle name="20% - Accent1 22" xfId="110"/>
    <cellStyle name="20% - Accent1 22 2" xfId="111"/>
    <cellStyle name="20% - Accent1 22 2 2" xfId="2945"/>
    <cellStyle name="20% - Accent1 22 3" xfId="2944"/>
    <cellStyle name="20% - Accent1 23" xfId="112"/>
    <cellStyle name="20% - Accent1 23 2" xfId="113"/>
    <cellStyle name="20% - Accent1 23 2 2" xfId="2947"/>
    <cellStyle name="20% - Accent1 23 3" xfId="2946"/>
    <cellStyle name="20% - Accent1 24" xfId="114"/>
    <cellStyle name="20% - Accent1 24 2" xfId="115"/>
    <cellStyle name="20% - Accent1 24 2 2" xfId="2949"/>
    <cellStyle name="20% - Accent1 24 3" xfId="2948"/>
    <cellStyle name="20% - Accent1 25" xfId="116"/>
    <cellStyle name="20% - Accent1 25 2" xfId="117"/>
    <cellStyle name="20% - Accent1 25 2 2" xfId="2951"/>
    <cellStyle name="20% - Accent1 25 3" xfId="2950"/>
    <cellStyle name="20% - Accent1 26" xfId="118"/>
    <cellStyle name="20% - Accent1 26 2" xfId="119"/>
    <cellStyle name="20% - Accent1 26 2 2" xfId="2953"/>
    <cellStyle name="20% - Accent1 26 3" xfId="2952"/>
    <cellStyle name="20% - Accent1 27" xfId="120"/>
    <cellStyle name="20% - Accent1 27 2" xfId="2954"/>
    <cellStyle name="20% - Accent1 28" xfId="121"/>
    <cellStyle name="20% - Accent1 28 2" xfId="2955"/>
    <cellStyle name="20% - Accent1 29" xfId="2866"/>
    <cellStyle name="20% - Accent1 3" xfId="122"/>
    <cellStyle name="20% - Accent1 3 2" xfId="123"/>
    <cellStyle name="20% - Accent1 3 2 2" xfId="124"/>
    <cellStyle name="20% - Accent1 3 2 2 2" xfId="125"/>
    <cellStyle name="20% - Accent1 3 2 2 2 2" xfId="126"/>
    <cellStyle name="20% - Accent1 3 2 2 2 2 2" xfId="127"/>
    <cellStyle name="20% - Accent1 3 2 2 2 2 2 2" xfId="2961"/>
    <cellStyle name="20% - Accent1 3 2 2 2 2 3" xfId="2960"/>
    <cellStyle name="20% - Accent1 3 2 2 2 3" xfId="128"/>
    <cellStyle name="20% - Accent1 3 2 2 2 3 2" xfId="2962"/>
    <cellStyle name="20% - Accent1 3 2 2 2 4" xfId="2959"/>
    <cellStyle name="20% - Accent1 3 2 2 3" xfId="129"/>
    <cellStyle name="20% - Accent1 3 2 2 3 2" xfId="130"/>
    <cellStyle name="20% - Accent1 3 2 2 3 2 2" xfId="2964"/>
    <cellStyle name="20% - Accent1 3 2 2 3 3" xfId="2963"/>
    <cellStyle name="20% - Accent1 3 2 2 4" xfId="131"/>
    <cellStyle name="20% - Accent1 3 2 2 4 2" xfId="2965"/>
    <cellStyle name="20% - Accent1 3 2 2 5" xfId="2958"/>
    <cellStyle name="20% - Accent1 3 2 3" xfId="132"/>
    <cellStyle name="20% - Accent1 3 2 3 2" xfId="133"/>
    <cellStyle name="20% - Accent1 3 2 3 2 2" xfId="134"/>
    <cellStyle name="20% - Accent1 3 2 3 2 2 2" xfId="2968"/>
    <cellStyle name="20% - Accent1 3 2 3 2 3" xfId="2967"/>
    <cellStyle name="20% - Accent1 3 2 3 3" xfId="135"/>
    <cellStyle name="20% - Accent1 3 2 3 3 2" xfId="2969"/>
    <cellStyle name="20% - Accent1 3 2 3 4" xfId="2966"/>
    <cellStyle name="20% - Accent1 3 2 4" xfId="136"/>
    <cellStyle name="20% - Accent1 3 2 4 2" xfId="137"/>
    <cellStyle name="20% - Accent1 3 2 4 2 2" xfId="2971"/>
    <cellStyle name="20% - Accent1 3 2 4 3" xfId="2970"/>
    <cellStyle name="20% - Accent1 3 2 5" xfId="138"/>
    <cellStyle name="20% - Accent1 3 2 5 2" xfId="2972"/>
    <cellStyle name="20% - Accent1 3 2 6" xfId="2957"/>
    <cellStyle name="20% - Accent1 3 3" xfId="139"/>
    <cellStyle name="20% - Accent1 3 3 2" xfId="140"/>
    <cellStyle name="20% - Accent1 3 3 2 2" xfId="141"/>
    <cellStyle name="20% - Accent1 3 3 2 2 2" xfId="142"/>
    <cellStyle name="20% - Accent1 3 3 2 2 2 2" xfId="2976"/>
    <cellStyle name="20% - Accent1 3 3 2 2 3" xfId="2975"/>
    <cellStyle name="20% - Accent1 3 3 2 3" xfId="143"/>
    <cellStyle name="20% - Accent1 3 3 2 3 2" xfId="2977"/>
    <cellStyle name="20% - Accent1 3 3 2 4" xfId="2974"/>
    <cellStyle name="20% - Accent1 3 3 3" xfId="144"/>
    <cellStyle name="20% - Accent1 3 3 3 2" xfId="145"/>
    <cellStyle name="20% - Accent1 3 3 3 2 2" xfId="2979"/>
    <cellStyle name="20% - Accent1 3 3 3 3" xfId="2978"/>
    <cellStyle name="20% - Accent1 3 3 4" xfId="146"/>
    <cellStyle name="20% - Accent1 3 3 4 2" xfId="2980"/>
    <cellStyle name="20% - Accent1 3 3 5" xfId="2973"/>
    <cellStyle name="20% - Accent1 3 4" xfId="147"/>
    <cellStyle name="20% - Accent1 3 4 2" xfId="148"/>
    <cellStyle name="20% - Accent1 3 4 2 2" xfId="149"/>
    <cellStyle name="20% - Accent1 3 4 2 2 2" xfId="2983"/>
    <cellStyle name="20% - Accent1 3 4 2 3" xfId="2982"/>
    <cellStyle name="20% - Accent1 3 4 3" xfId="150"/>
    <cellStyle name="20% - Accent1 3 4 3 2" xfId="2984"/>
    <cellStyle name="20% - Accent1 3 4 4" xfId="2981"/>
    <cellStyle name="20% - Accent1 3 5" xfId="151"/>
    <cellStyle name="20% - Accent1 3 5 2" xfId="152"/>
    <cellStyle name="20% - Accent1 3 5 2 2" xfId="2986"/>
    <cellStyle name="20% - Accent1 3 5 3" xfId="2985"/>
    <cellStyle name="20% - Accent1 3 6" xfId="153"/>
    <cellStyle name="20% - Accent1 3 6 2" xfId="2987"/>
    <cellStyle name="20% - Accent1 3 7" xfId="2956"/>
    <cellStyle name="20% - Accent1 4" xfId="154"/>
    <cellStyle name="20% - Accent1 4 2" xfId="155"/>
    <cellStyle name="20% - Accent1 4 2 2" xfId="156"/>
    <cellStyle name="20% - Accent1 4 2 2 2" xfId="157"/>
    <cellStyle name="20% - Accent1 4 2 2 2 2" xfId="158"/>
    <cellStyle name="20% - Accent1 4 2 2 2 2 2" xfId="159"/>
    <cellStyle name="20% - Accent1 4 2 2 2 2 2 2" xfId="2993"/>
    <cellStyle name="20% - Accent1 4 2 2 2 2 3" xfId="2992"/>
    <cellStyle name="20% - Accent1 4 2 2 2 3" xfId="160"/>
    <cellStyle name="20% - Accent1 4 2 2 2 3 2" xfId="2994"/>
    <cellStyle name="20% - Accent1 4 2 2 2 4" xfId="2991"/>
    <cellStyle name="20% - Accent1 4 2 2 3" xfId="161"/>
    <cellStyle name="20% - Accent1 4 2 2 3 2" xfId="162"/>
    <cellStyle name="20% - Accent1 4 2 2 3 2 2" xfId="2996"/>
    <cellStyle name="20% - Accent1 4 2 2 3 3" xfId="2995"/>
    <cellStyle name="20% - Accent1 4 2 2 4" xfId="163"/>
    <cellStyle name="20% - Accent1 4 2 2 4 2" xfId="2997"/>
    <cellStyle name="20% - Accent1 4 2 2 5" xfId="2990"/>
    <cellStyle name="20% - Accent1 4 2 3" xfId="164"/>
    <cellStyle name="20% - Accent1 4 2 3 2" xfId="165"/>
    <cellStyle name="20% - Accent1 4 2 3 2 2" xfId="166"/>
    <cellStyle name="20% - Accent1 4 2 3 2 2 2" xfId="3000"/>
    <cellStyle name="20% - Accent1 4 2 3 2 3" xfId="2999"/>
    <cellStyle name="20% - Accent1 4 2 3 3" xfId="167"/>
    <cellStyle name="20% - Accent1 4 2 3 3 2" xfId="3001"/>
    <cellStyle name="20% - Accent1 4 2 3 4" xfId="2998"/>
    <cellStyle name="20% - Accent1 4 2 4" xfId="168"/>
    <cellStyle name="20% - Accent1 4 2 4 2" xfId="169"/>
    <cellStyle name="20% - Accent1 4 2 4 2 2" xfId="3003"/>
    <cellStyle name="20% - Accent1 4 2 4 3" xfId="3002"/>
    <cellStyle name="20% - Accent1 4 2 5" xfId="170"/>
    <cellStyle name="20% - Accent1 4 2 5 2" xfId="3004"/>
    <cellStyle name="20% - Accent1 4 2 6" xfId="2989"/>
    <cellStyle name="20% - Accent1 4 3" xfId="171"/>
    <cellStyle name="20% - Accent1 4 3 2" xfId="172"/>
    <cellStyle name="20% - Accent1 4 3 2 2" xfId="173"/>
    <cellStyle name="20% - Accent1 4 3 2 2 2" xfId="174"/>
    <cellStyle name="20% - Accent1 4 3 2 2 2 2" xfId="3008"/>
    <cellStyle name="20% - Accent1 4 3 2 2 3" xfId="3007"/>
    <cellStyle name="20% - Accent1 4 3 2 3" xfId="175"/>
    <cellStyle name="20% - Accent1 4 3 2 3 2" xfId="3009"/>
    <cellStyle name="20% - Accent1 4 3 2 4" xfId="3006"/>
    <cellStyle name="20% - Accent1 4 3 3" xfId="176"/>
    <cellStyle name="20% - Accent1 4 3 3 2" xfId="177"/>
    <cellStyle name="20% - Accent1 4 3 3 2 2" xfId="3011"/>
    <cellStyle name="20% - Accent1 4 3 3 3" xfId="3010"/>
    <cellStyle name="20% - Accent1 4 3 4" xfId="178"/>
    <cellStyle name="20% - Accent1 4 3 4 2" xfId="3012"/>
    <cellStyle name="20% - Accent1 4 3 5" xfId="3005"/>
    <cellStyle name="20% - Accent1 4 4" xfId="179"/>
    <cellStyle name="20% - Accent1 4 4 2" xfId="180"/>
    <cellStyle name="20% - Accent1 4 4 2 2" xfId="181"/>
    <cellStyle name="20% - Accent1 4 4 2 2 2" xfId="3015"/>
    <cellStyle name="20% - Accent1 4 4 2 3" xfId="3014"/>
    <cellStyle name="20% - Accent1 4 4 3" xfId="182"/>
    <cellStyle name="20% - Accent1 4 4 3 2" xfId="3016"/>
    <cellStyle name="20% - Accent1 4 4 4" xfId="3013"/>
    <cellStyle name="20% - Accent1 4 5" xfId="183"/>
    <cellStyle name="20% - Accent1 4 5 2" xfId="184"/>
    <cellStyle name="20% - Accent1 4 5 2 2" xfId="3018"/>
    <cellStyle name="20% - Accent1 4 5 3" xfId="3017"/>
    <cellStyle name="20% - Accent1 4 6" xfId="185"/>
    <cellStyle name="20% - Accent1 4 6 2" xfId="3019"/>
    <cellStyle name="20% - Accent1 4 7" xfId="2988"/>
    <cellStyle name="20% - Accent1 5" xfId="186"/>
    <cellStyle name="20% - Accent1 5 2" xfId="187"/>
    <cellStyle name="20% - Accent1 5 2 2" xfId="188"/>
    <cellStyle name="20% - Accent1 5 2 2 2" xfId="189"/>
    <cellStyle name="20% - Accent1 5 2 2 2 2" xfId="190"/>
    <cellStyle name="20% - Accent1 5 2 2 2 2 2" xfId="3024"/>
    <cellStyle name="20% - Accent1 5 2 2 2 3" xfId="3023"/>
    <cellStyle name="20% - Accent1 5 2 2 3" xfId="191"/>
    <cellStyle name="20% - Accent1 5 2 2 3 2" xfId="3025"/>
    <cellStyle name="20% - Accent1 5 2 2 4" xfId="3022"/>
    <cellStyle name="20% - Accent1 5 2 3" xfId="192"/>
    <cellStyle name="20% - Accent1 5 2 3 2" xfId="193"/>
    <cellStyle name="20% - Accent1 5 2 3 2 2" xfId="3027"/>
    <cellStyle name="20% - Accent1 5 2 3 3" xfId="3026"/>
    <cellStyle name="20% - Accent1 5 2 4" xfId="194"/>
    <cellStyle name="20% - Accent1 5 2 4 2" xfId="3028"/>
    <cellStyle name="20% - Accent1 5 2 5" xfId="3021"/>
    <cellStyle name="20% - Accent1 5 3" xfId="195"/>
    <cellStyle name="20% - Accent1 5 3 2" xfId="196"/>
    <cellStyle name="20% - Accent1 5 3 2 2" xfId="197"/>
    <cellStyle name="20% - Accent1 5 3 2 2 2" xfId="3031"/>
    <cellStyle name="20% - Accent1 5 3 2 3" xfId="3030"/>
    <cellStyle name="20% - Accent1 5 3 3" xfId="198"/>
    <cellStyle name="20% - Accent1 5 3 3 2" xfId="3032"/>
    <cellStyle name="20% - Accent1 5 3 4" xfId="3029"/>
    <cellStyle name="20% - Accent1 5 4" xfId="199"/>
    <cellStyle name="20% - Accent1 5 4 2" xfId="200"/>
    <cellStyle name="20% - Accent1 5 4 2 2" xfId="3034"/>
    <cellStyle name="20% - Accent1 5 4 3" xfId="3033"/>
    <cellStyle name="20% - Accent1 5 5" xfId="201"/>
    <cellStyle name="20% - Accent1 5 5 2" xfId="3035"/>
    <cellStyle name="20% - Accent1 5 6" xfId="3020"/>
    <cellStyle name="20% - Accent1 6" xfId="202"/>
    <cellStyle name="20% - Accent1 6 2" xfId="203"/>
    <cellStyle name="20% - Accent1 6 2 2" xfId="204"/>
    <cellStyle name="20% - Accent1 6 2 2 2" xfId="205"/>
    <cellStyle name="20% - Accent1 6 2 2 2 2" xfId="206"/>
    <cellStyle name="20% - Accent1 6 2 2 2 2 2" xfId="3040"/>
    <cellStyle name="20% - Accent1 6 2 2 2 3" xfId="3039"/>
    <cellStyle name="20% - Accent1 6 2 2 3" xfId="207"/>
    <cellStyle name="20% - Accent1 6 2 2 3 2" xfId="3041"/>
    <cellStyle name="20% - Accent1 6 2 2 4" xfId="3038"/>
    <cellStyle name="20% - Accent1 6 2 3" xfId="208"/>
    <cellStyle name="20% - Accent1 6 2 3 2" xfId="209"/>
    <cellStyle name="20% - Accent1 6 2 3 2 2" xfId="3043"/>
    <cellStyle name="20% - Accent1 6 2 3 3" xfId="3042"/>
    <cellStyle name="20% - Accent1 6 2 4" xfId="210"/>
    <cellStyle name="20% - Accent1 6 2 4 2" xfId="3044"/>
    <cellStyle name="20% - Accent1 6 2 5" xfId="3037"/>
    <cellStyle name="20% - Accent1 6 3" xfId="211"/>
    <cellStyle name="20% - Accent1 6 3 2" xfId="212"/>
    <cellStyle name="20% - Accent1 6 3 2 2" xfId="213"/>
    <cellStyle name="20% - Accent1 6 3 2 2 2" xfId="3047"/>
    <cellStyle name="20% - Accent1 6 3 2 3" xfId="3046"/>
    <cellStyle name="20% - Accent1 6 3 3" xfId="214"/>
    <cellStyle name="20% - Accent1 6 3 3 2" xfId="3048"/>
    <cellStyle name="20% - Accent1 6 3 4" xfId="3045"/>
    <cellStyle name="20% - Accent1 6 4" xfId="215"/>
    <cellStyle name="20% - Accent1 6 4 2" xfId="216"/>
    <cellStyle name="20% - Accent1 6 4 2 2" xfId="3050"/>
    <cellStyle name="20% - Accent1 6 4 3" xfId="3049"/>
    <cellStyle name="20% - Accent1 6 5" xfId="217"/>
    <cellStyle name="20% - Accent1 6 5 2" xfId="3051"/>
    <cellStyle name="20% - Accent1 6 6" xfId="3036"/>
    <cellStyle name="20% - Accent1 7" xfId="218"/>
    <cellStyle name="20% - Accent1 7 2" xfId="219"/>
    <cellStyle name="20% - Accent1 7 2 2" xfId="220"/>
    <cellStyle name="20% - Accent1 7 2 2 2" xfId="221"/>
    <cellStyle name="20% - Accent1 7 2 2 2 2" xfId="3055"/>
    <cellStyle name="20% - Accent1 7 2 2 3" xfId="3054"/>
    <cellStyle name="20% - Accent1 7 2 3" xfId="222"/>
    <cellStyle name="20% - Accent1 7 2 3 2" xfId="3056"/>
    <cellStyle name="20% - Accent1 7 2 4" xfId="3053"/>
    <cellStyle name="20% - Accent1 7 3" xfId="223"/>
    <cellStyle name="20% - Accent1 7 3 2" xfId="224"/>
    <cellStyle name="20% - Accent1 7 3 2 2" xfId="3058"/>
    <cellStyle name="20% - Accent1 7 3 3" xfId="3057"/>
    <cellStyle name="20% - Accent1 7 4" xfId="225"/>
    <cellStyle name="20% - Accent1 7 4 2" xfId="3059"/>
    <cellStyle name="20% - Accent1 7 5" xfId="3052"/>
    <cellStyle name="20% - Accent1 8" xfId="226"/>
    <cellStyle name="20% - Accent1 8 2" xfId="227"/>
    <cellStyle name="20% - Accent1 8 2 2" xfId="228"/>
    <cellStyle name="20% - Accent1 8 2 2 2" xfId="3062"/>
    <cellStyle name="20% - Accent1 8 2 3" xfId="3061"/>
    <cellStyle name="20% - Accent1 8 3" xfId="229"/>
    <cellStyle name="20% - Accent1 8 3 2" xfId="3063"/>
    <cellStyle name="20% - Accent1 8 4" xfId="3060"/>
    <cellStyle name="20% - Accent1 9" xfId="230"/>
    <cellStyle name="20% - Accent1 9 2" xfId="231"/>
    <cellStyle name="20% - Accent1 9 2 2" xfId="232"/>
    <cellStyle name="20% - Accent1 9 2 2 2" xfId="3066"/>
    <cellStyle name="20% - Accent1 9 2 3" xfId="3065"/>
    <cellStyle name="20% - Accent1 9 3" xfId="233"/>
    <cellStyle name="20% - Accent1 9 3 2" xfId="3067"/>
    <cellStyle name="20% - Accent1 9 4" xfId="3064"/>
    <cellStyle name="20% - Accent2" xfId="22" builtinId="34" customBuiltin="1"/>
    <cellStyle name="20% - Accent2 10" xfId="234"/>
    <cellStyle name="20% - Accent2 10 2" xfId="235"/>
    <cellStyle name="20% - Accent2 10 2 2" xfId="236"/>
    <cellStyle name="20% - Accent2 10 2 2 2" xfId="3070"/>
    <cellStyle name="20% - Accent2 10 2 3" xfId="3069"/>
    <cellStyle name="20% - Accent2 10 3" xfId="237"/>
    <cellStyle name="20% - Accent2 10 3 2" xfId="3071"/>
    <cellStyle name="20% - Accent2 10 4" xfId="3068"/>
    <cellStyle name="20% - Accent2 11" xfId="238"/>
    <cellStyle name="20% - Accent2 11 2" xfId="239"/>
    <cellStyle name="20% - Accent2 11 2 2" xfId="240"/>
    <cellStyle name="20% - Accent2 11 2 2 2" xfId="3074"/>
    <cellStyle name="20% - Accent2 11 2 3" xfId="3073"/>
    <cellStyle name="20% - Accent2 11 3" xfId="241"/>
    <cellStyle name="20% - Accent2 11 3 2" xfId="3075"/>
    <cellStyle name="20% - Accent2 11 4" xfId="3072"/>
    <cellStyle name="20% - Accent2 12" xfId="242"/>
    <cellStyle name="20% - Accent2 12 2" xfId="243"/>
    <cellStyle name="20% - Accent2 12 2 2" xfId="3077"/>
    <cellStyle name="20% - Accent2 12 3" xfId="3076"/>
    <cellStyle name="20% - Accent2 13" xfId="244"/>
    <cellStyle name="20% - Accent2 13 2" xfId="245"/>
    <cellStyle name="20% - Accent2 13 2 2" xfId="3079"/>
    <cellStyle name="20% - Accent2 13 3" xfId="3078"/>
    <cellStyle name="20% - Accent2 14" xfId="246"/>
    <cellStyle name="20% - Accent2 14 2" xfId="247"/>
    <cellStyle name="20% - Accent2 14 2 2" xfId="3081"/>
    <cellStyle name="20% - Accent2 14 3" xfId="3080"/>
    <cellStyle name="20% - Accent2 15" xfId="248"/>
    <cellStyle name="20% - Accent2 15 2" xfId="249"/>
    <cellStyle name="20% - Accent2 15 2 2" xfId="3083"/>
    <cellStyle name="20% - Accent2 15 3" xfId="3082"/>
    <cellStyle name="20% - Accent2 16" xfId="250"/>
    <cellStyle name="20% - Accent2 16 2" xfId="251"/>
    <cellStyle name="20% - Accent2 16 2 2" xfId="3085"/>
    <cellStyle name="20% - Accent2 16 3" xfId="3084"/>
    <cellStyle name="20% - Accent2 17" xfId="252"/>
    <cellStyle name="20% - Accent2 17 2" xfId="253"/>
    <cellStyle name="20% - Accent2 17 2 2" xfId="3087"/>
    <cellStyle name="20% - Accent2 17 3" xfId="3086"/>
    <cellStyle name="20% - Accent2 18" xfId="254"/>
    <cellStyle name="20% - Accent2 18 2" xfId="255"/>
    <cellStyle name="20% - Accent2 18 2 2" xfId="3089"/>
    <cellStyle name="20% - Accent2 18 3" xfId="3088"/>
    <cellStyle name="20% - Accent2 19" xfId="256"/>
    <cellStyle name="20% - Accent2 19 2" xfId="257"/>
    <cellStyle name="20% - Accent2 19 2 2" xfId="3091"/>
    <cellStyle name="20% - Accent2 19 3" xfId="3090"/>
    <cellStyle name="20% - Accent2 2" xfId="258"/>
    <cellStyle name="20% - Accent2 2 2" xfId="259"/>
    <cellStyle name="20% - Accent2 2 2 2" xfId="260"/>
    <cellStyle name="20% - Accent2 2 2 2 2" xfId="261"/>
    <cellStyle name="20% - Accent2 2 2 2 2 2" xfId="262"/>
    <cellStyle name="20% - Accent2 2 2 2 2 2 2" xfId="263"/>
    <cellStyle name="20% - Accent2 2 2 2 2 2 2 2" xfId="3097"/>
    <cellStyle name="20% - Accent2 2 2 2 2 2 3" xfId="3096"/>
    <cellStyle name="20% - Accent2 2 2 2 2 3" xfId="264"/>
    <cellStyle name="20% - Accent2 2 2 2 2 3 2" xfId="3098"/>
    <cellStyle name="20% - Accent2 2 2 2 2 4" xfId="3095"/>
    <cellStyle name="20% - Accent2 2 2 2 3" xfId="265"/>
    <cellStyle name="20% - Accent2 2 2 2 3 2" xfId="266"/>
    <cellStyle name="20% - Accent2 2 2 2 3 2 2" xfId="3100"/>
    <cellStyle name="20% - Accent2 2 2 2 3 3" xfId="3099"/>
    <cellStyle name="20% - Accent2 2 2 2 4" xfId="267"/>
    <cellStyle name="20% - Accent2 2 2 2 4 2" xfId="3101"/>
    <cellStyle name="20% - Accent2 2 2 2 5" xfId="3094"/>
    <cellStyle name="20% - Accent2 2 2 3" xfId="268"/>
    <cellStyle name="20% - Accent2 2 2 3 2" xfId="269"/>
    <cellStyle name="20% - Accent2 2 2 3 2 2" xfId="270"/>
    <cellStyle name="20% - Accent2 2 2 3 2 2 2" xfId="3104"/>
    <cellStyle name="20% - Accent2 2 2 3 2 3" xfId="3103"/>
    <cellStyle name="20% - Accent2 2 2 3 3" xfId="271"/>
    <cellStyle name="20% - Accent2 2 2 3 3 2" xfId="3105"/>
    <cellStyle name="20% - Accent2 2 2 3 4" xfId="3102"/>
    <cellStyle name="20% - Accent2 2 2 4" xfId="272"/>
    <cellStyle name="20% - Accent2 2 2 4 2" xfId="273"/>
    <cellStyle name="20% - Accent2 2 2 4 2 2" xfId="3107"/>
    <cellStyle name="20% - Accent2 2 2 4 3" xfId="3106"/>
    <cellStyle name="20% - Accent2 2 2 5" xfId="274"/>
    <cellStyle name="20% - Accent2 2 2 5 2" xfId="3108"/>
    <cellStyle name="20% - Accent2 2 2 6" xfId="3093"/>
    <cellStyle name="20% - Accent2 2 3" xfId="275"/>
    <cellStyle name="20% - Accent2 2 3 2" xfId="276"/>
    <cellStyle name="20% - Accent2 2 3 2 2" xfId="277"/>
    <cellStyle name="20% - Accent2 2 3 2 2 2" xfId="278"/>
    <cellStyle name="20% - Accent2 2 3 2 2 2 2" xfId="3112"/>
    <cellStyle name="20% - Accent2 2 3 2 2 3" xfId="3111"/>
    <cellStyle name="20% - Accent2 2 3 2 3" xfId="279"/>
    <cellStyle name="20% - Accent2 2 3 2 3 2" xfId="3113"/>
    <cellStyle name="20% - Accent2 2 3 2 4" xfId="3110"/>
    <cellStyle name="20% - Accent2 2 3 3" xfId="280"/>
    <cellStyle name="20% - Accent2 2 3 3 2" xfId="281"/>
    <cellStyle name="20% - Accent2 2 3 3 2 2" xfId="3115"/>
    <cellStyle name="20% - Accent2 2 3 3 3" xfId="3114"/>
    <cellStyle name="20% - Accent2 2 3 4" xfId="282"/>
    <cellStyle name="20% - Accent2 2 3 4 2" xfId="3116"/>
    <cellStyle name="20% - Accent2 2 3 5" xfId="3109"/>
    <cellStyle name="20% - Accent2 2 4" xfId="283"/>
    <cellStyle name="20% - Accent2 2 4 2" xfId="284"/>
    <cellStyle name="20% - Accent2 2 4 2 2" xfId="285"/>
    <cellStyle name="20% - Accent2 2 4 2 2 2" xfId="3119"/>
    <cellStyle name="20% - Accent2 2 4 2 3" xfId="3118"/>
    <cellStyle name="20% - Accent2 2 4 3" xfId="286"/>
    <cellStyle name="20% - Accent2 2 4 3 2" xfId="3120"/>
    <cellStyle name="20% - Accent2 2 4 4" xfId="3117"/>
    <cellStyle name="20% - Accent2 2 5" xfId="287"/>
    <cellStyle name="20% - Accent2 2 5 2" xfId="288"/>
    <cellStyle name="20% - Accent2 2 5 2 2" xfId="3122"/>
    <cellStyle name="20% - Accent2 2 5 3" xfId="3121"/>
    <cellStyle name="20% - Accent2 2 6" xfId="289"/>
    <cellStyle name="20% - Accent2 2 6 2" xfId="3123"/>
    <cellStyle name="20% - Accent2 2 7" xfId="3092"/>
    <cellStyle name="20% - Accent2 20" xfId="290"/>
    <cellStyle name="20% - Accent2 20 2" xfId="291"/>
    <cellStyle name="20% - Accent2 20 2 2" xfId="3125"/>
    <cellStyle name="20% - Accent2 20 3" xfId="3124"/>
    <cellStyle name="20% - Accent2 21" xfId="292"/>
    <cellStyle name="20% - Accent2 21 2" xfId="293"/>
    <cellStyle name="20% - Accent2 21 2 2" xfId="3127"/>
    <cellStyle name="20% - Accent2 21 3" xfId="3126"/>
    <cellStyle name="20% - Accent2 22" xfId="294"/>
    <cellStyle name="20% - Accent2 22 2" xfId="295"/>
    <cellStyle name="20% - Accent2 22 2 2" xfId="3129"/>
    <cellStyle name="20% - Accent2 22 3" xfId="3128"/>
    <cellStyle name="20% - Accent2 23" xfId="296"/>
    <cellStyle name="20% - Accent2 23 2" xfId="297"/>
    <cellStyle name="20% - Accent2 23 2 2" xfId="3131"/>
    <cellStyle name="20% - Accent2 23 3" xfId="3130"/>
    <cellStyle name="20% - Accent2 24" xfId="298"/>
    <cellStyle name="20% - Accent2 24 2" xfId="299"/>
    <cellStyle name="20% - Accent2 24 2 2" xfId="3133"/>
    <cellStyle name="20% - Accent2 24 3" xfId="3132"/>
    <cellStyle name="20% - Accent2 25" xfId="300"/>
    <cellStyle name="20% - Accent2 25 2" xfId="301"/>
    <cellStyle name="20% - Accent2 25 2 2" xfId="3135"/>
    <cellStyle name="20% - Accent2 25 3" xfId="3134"/>
    <cellStyle name="20% - Accent2 26" xfId="302"/>
    <cellStyle name="20% - Accent2 26 2" xfId="303"/>
    <cellStyle name="20% - Accent2 26 2 2" xfId="3137"/>
    <cellStyle name="20% - Accent2 26 3" xfId="3136"/>
    <cellStyle name="20% - Accent2 27" xfId="304"/>
    <cellStyle name="20% - Accent2 27 2" xfId="3138"/>
    <cellStyle name="20% - Accent2 28" xfId="305"/>
    <cellStyle name="20% - Accent2 28 2" xfId="3139"/>
    <cellStyle name="20% - Accent2 29" xfId="2868"/>
    <cellStyle name="20% - Accent2 3" xfId="306"/>
    <cellStyle name="20% - Accent2 3 2" xfId="307"/>
    <cellStyle name="20% - Accent2 3 2 2" xfId="308"/>
    <cellStyle name="20% - Accent2 3 2 2 2" xfId="309"/>
    <cellStyle name="20% - Accent2 3 2 2 2 2" xfId="310"/>
    <cellStyle name="20% - Accent2 3 2 2 2 2 2" xfId="311"/>
    <cellStyle name="20% - Accent2 3 2 2 2 2 2 2" xfId="3145"/>
    <cellStyle name="20% - Accent2 3 2 2 2 2 3" xfId="3144"/>
    <cellStyle name="20% - Accent2 3 2 2 2 3" xfId="312"/>
    <cellStyle name="20% - Accent2 3 2 2 2 3 2" xfId="3146"/>
    <cellStyle name="20% - Accent2 3 2 2 2 4" xfId="3143"/>
    <cellStyle name="20% - Accent2 3 2 2 3" xfId="313"/>
    <cellStyle name="20% - Accent2 3 2 2 3 2" xfId="314"/>
    <cellStyle name="20% - Accent2 3 2 2 3 2 2" xfId="3148"/>
    <cellStyle name="20% - Accent2 3 2 2 3 3" xfId="3147"/>
    <cellStyle name="20% - Accent2 3 2 2 4" xfId="315"/>
    <cellStyle name="20% - Accent2 3 2 2 4 2" xfId="3149"/>
    <cellStyle name="20% - Accent2 3 2 2 5" xfId="3142"/>
    <cellStyle name="20% - Accent2 3 2 3" xfId="316"/>
    <cellStyle name="20% - Accent2 3 2 3 2" xfId="317"/>
    <cellStyle name="20% - Accent2 3 2 3 2 2" xfId="318"/>
    <cellStyle name="20% - Accent2 3 2 3 2 2 2" xfId="3152"/>
    <cellStyle name="20% - Accent2 3 2 3 2 3" xfId="3151"/>
    <cellStyle name="20% - Accent2 3 2 3 3" xfId="319"/>
    <cellStyle name="20% - Accent2 3 2 3 3 2" xfId="3153"/>
    <cellStyle name="20% - Accent2 3 2 3 4" xfId="3150"/>
    <cellStyle name="20% - Accent2 3 2 4" xfId="320"/>
    <cellStyle name="20% - Accent2 3 2 4 2" xfId="321"/>
    <cellStyle name="20% - Accent2 3 2 4 2 2" xfId="3155"/>
    <cellStyle name="20% - Accent2 3 2 4 3" xfId="3154"/>
    <cellStyle name="20% - Accent2 3 2 5" xfId="322"/>
    <cellStyle name="20% - Accent2 3 2 5 2" xfId="3156"/>
    <cellStyle name="20% - Accent2 3 2 6" xfId="3141"/>
    <cellStyle name="20% - Accent2 3 3" xfId="323"/>
    <cellStyle name="20% - Accent2 3 3 2" xfId="324"/>
    <cellStyle name="20% - Accent2 3 3 2 2" xfId="325"/>
    <cellStyle name="20% - Accent2 3 3 2 2 2" xfId="326"/>
    <cellStyle name="20% - Accent2 3 3 2 2 2 2" xfId="3160"/>
    <cellStyle name="20% - Accent2 3 3 2 2 3" xfId="3159"/>
    <cellStyle name="20% - Accent2 3 3 2 3" xfId="327"/>
    <cellStyle name="20% - Accent2 3 3 2 3 2" xfId="3161"/>
    <cellStyle name="20% - Accent2 3 3 2 4" xfId="3158"/>
    <cellStyle name="20% - Accent2 3 3 3" xfId="328"/>
    <cellStyle name="20% - Accent2 3 3 3 2" xfId="329"/>
    <cellStyle name="20% - Accent2 3 3 3 2 2" xfId="3163"/>
    <cellStyle name="20% - Accent2 3 3 3 3" xfId="3162"/>
    <cellStyle name="20% - Accent2 3 3 4" xfId="330"/>
    <cellStyle name="20% - Accent2 3 3 4 2" xfId="3164"/>
    <cellStyle name="20% - Accent2 3 3 5" xfId="3157"/>
    <cellStyle name="20% - Accent2 3 4" xfId="331"/>
    <cellStyle name="20% - Accent2 3 4 2" xfId="332"/>
    <cellStyle name="20% - Accent2 3 4 2 2" xfId="333"/>
    <cellStyle name="20% - Accent2 3 4 2 2 2" xfId="3167"/>
    <cellStyle name="20% - Accent2 3 4 2 3" xfId="3166"/>
    <cellStyle name="20% - Accent2 3 4 3" xfId="334"/>
    <cellStyle name="20% - Accent2 3 4 3 2" xfId="3168"/>
    <cellStyle name="20% - Accent2 3 4 4" xfId="3165"/>
    <cellStyle name="20% - Accent2 3 5" xfId="335"/>
    <cellStyle name="20% - Accent2 3 5 2" xfId="336"/>
    <cellStyle name="20% - Accent2 3 5 2 2" xfId="3170"/>
    <cellStyle name="20% - Accent2 3 5 3" xfId="3169"/>
    <cellStyle name="20% - Accent2 3 6" xfId="337"/>
    <cellStyle name="20% - Accent2 3 6 2" xfId="3171"/>
    <cellStyle name="20% - Accent2 3 7" xfId="3140"/>
    <cellStyle name="20% - Accent2 4" xfId="338"/>
    <cellStyle name="20% - Accent2 4 2" xfId="339"/>
    <cellStyle name="20% - Accent2 4 2 2" xfId="340"/>
    <cellStyle name="20% - Accent2 4 2 2 2" xfId="341"/>
    <cellStyle name="20% - Accent2 4 2 2 2 2" xfId="342"/>
    <cellStyle name="20% - Accent2 4 2 2 2 2 2" xfId="343"/>
    <cellStyle name="20% - Accent2 4 2 2 2 2 2 2" xfId="3177"/>
    <cellStyle name="20% - Accent2 4 2 2 2 2 3" xfId="3176"/>
    <cellStyle name="20% - Accent2 4 2 2 2 3" xfId="344"/>
    <cellStyle name="20% - Accent2 4 2 2 2 3 2" xfId="3178"/>
    <cellStyle name="20% - Accent2 4 2 2 2 4" xfId="3175"/>
    <cellStyle name="20% - Accent2 4 2 2 3" xfId="345"/>
    <cellStyle name="20% - Accent2 4 2 2 3 2" xfId="346"/>
    <cellStyle name="20% - Accent2 4 2 2 3 2 2" xfId="3180"/>
    <cellStyle name="20% - Accent2 4 2 2 3 3" xfId="3179"/>
    <cellStyle name="20% - Accent2 4 2 2 4" xfId="347"/>
    <cellStyle name="20% - Accent2 4 2 2 4 2" xfId="3181"/>
    <cellStyle name="20% - Accent2 4 2 2 5" xfId="3174"/>
    <cellStyle name="20% - Accent2 4 2 3" xfId="348"/>
    <cellStyle name="20% - Accent2 4 2 3 2" xfId="349"/>
    <cellStyle name="20% - Accent2 4 2 3 2 2" xfId="350"/>
    <cellStyle name="20% - Accent2 4 2 3 2 2 2" xfId="3184"/>
    <cellStyle name="20% - Accent2 4 2 3 2 3" xfId="3183"/>
    <cellStyle name="20% - Accent2 4 2 3 3" xfId="351"/>
    <cellStyle name="20% - Accent2 4 2 3 3 2" xfId="3185"/>
    <cellStyle name="20% - Accent2 4 2 3 4" xfId="3182"/>
    <cellStyle name="20% - Accent2 4 2 4" xfId="352"/>
    <cellStyle name="20% - Accent2 4 2 4 2" xfId="353"/>
    <cellStyle name="20% - Accent2 4 2 4 2 2" xfId="3187"/>
    <cellStyle name="20% - Accent2 4 2 4 3" xfId="3186"/>
    <cellStyle name="20% - Accent2 4 2 5" xfId="354"/>
    <cellStyle name="20% - Accent2 4 2 5 2" xfId="3188"/>
    <cellStyle name="20% - Accent2 4 2 6" xfId="3173"/>
    <cellStyle name="20% - Accent2 4 3" xfId="355"/>
    <cellStyle name="20% - Accent2 4 3 2" xfId="356"/>
    <cellStyle name="20% - Accent2 4 3 2 2" xfId="357"/>
    <cellStyle name="20% - Accent2 4 3 2 2 2" xfId="358"/>
    <cellStyle name="20% - Accent2 4 3 2 2 2 2" xfId="3192"/>
    <cellStyle name="20% - Accent2 4 3 2 2 3" xfId="3191"/>
    <cellStyle name="20% - Accent2 4 3 2 3" xfId="359"/>
    <cellStyle name="20% - Accent2 4 3 2 3 2" xfId="3193"/>
    <cellStyle name="20% - Accent2 4 3 2 4" xfId="3190"/>
    <cellStyle name="20% - Accent2 4 3 3" xfId="360"/>
    <cellStyle name="20% - Accent2 4 3 3 2" xfId="361"/>
    <cellStyle name="20% - Accent2 4 3 3 2 2" xfId="3195"/>
    <cellStyle name="20% - Accent2 4 3 3 3" xfId="3194"/>
    <cellStyle name="20% - Accent2 4 3 4" xfId="362"/>
    <cellStyle name="20% - Accent2 4 3 4 2" xfId="3196"/>
    <cellStyle name="20% - Accent2 4 3 5" xfId="3189"/>
    <cellStyle name="20% - Accent2 4 4" xfId="363"/>
    <cellStyle name="20% - Accent2 4 4 2" xfId="364"/>
    <cellStyle name="20% - Accent2 4 4 2 2" xfId="365"/>
    <cellStyle name="20% - Accent2 4 4 2 2 2" xfId="3199"/>
    <cellStyle name="20% - Accent2 4 4 2 3" xfId="3198"/>
    <cellStyle name="20% - Accent2 4 4 3" xfId="366"/>
    <cellStyle name="20% - Accent2 4 4 3 2" xfId="3200"/>
    <cellStyle name="20% - Accent2 4 4 4" xfId="3197"/>
    <cellStyle name="20% - Accent2 4 5" xfId="367"/>
    <cellStyle name="20% - Accent2 4 5 2" xfId="368"/>
    <cellStyle name="20% - Accent2 4 5 2 2" xfId="3202"/>
    <cellStyle name="20% - Accent2 4 5 3" xfId="3201"/>
    <cellStyle name="20% - Accent2 4 6" xfId="369"/>
    <cellStyle name="20% - Accent2 4 6 2" xfId="3203"/>
    <cellStyle name="20% - Accent2 4 7" xfId="3172"/>
    <cellStyle name="20% - Accent2 5" xfId="370"/>
    <cellStyle name="20% - Accent2 5 2" xfId="371"/>
    <cellStyle name="20% - Accent2 5 2 2" xfId="372"/>
    <cellStyle name="20% - Accent2 5 2 2 2" xfId="373"/>
    <cellStyle name="20% - Accent2 5 2 2 2 2" xfId="374"/>
    <cellStyle name="20% - Accent2 5 2 2 2 2 2" xfId="3208"/>
    <cellStyle name="20% - Accent2 5 2 2 2 3" xfId="3207"/>
    <cellStyle name="20% - Accent2 5 2 2 3" xfId="375"/>
    <cellStyle name="20% - Accent2 5 2 2 3 2" xfId="3209"/>
    <cellStyle name="20% - Accent2 5 2 2 4" xfId="3206"/>
    <cellStyle name="20% - Accent2 5 2 3" xfId="376"/>
    <cellStyle name="20% - Accent2 5 2 3 2" xfId="377"/>
    <cellStyle name="20% - Accent2 5 2 3 2 2" xfId="3211"/>
    <cellStyle name="20% - Accent2 5 2 3 3" xfId="3210"/>
    <cellStyle name="20% - Accent2 5 2 4" xfId="378"/>
    <cellStyle name="20% - Accent2 5 2 4 2" xfId="3212"/>
    <cellStyle name="20% - Accent2 5 2 5" xfId="3205"/>
    <cellStyle name="20% - Accent2 5 3" xfId="379"/>
    <cellStyle name="20% - Accent2 5 3 2" xfId="380"/>
    <cellStyle name="20% - Accent2 5 3 2 2" xfId="381"/>
    <cellStyle name="20% - Accent2 5 3 2 2 2" xfId="3215"/>
    <cellStyle name="20% - Accent2 5 3 2 3" xfId="3214"/>
    <cellStyle name="20% - Accent2 5 3 3" xfId="382"/>
    <cellStyle name="20% - Accent2 5 3 3 2" xfId="3216"/>
    <cellStyle name="20% - Accent2 5 3 4" xfId="3213"/>
    <cellStyle name="20% - Accent2 5 4" xfId="383"/>
    <cellStyle name="20% - Accent2 5 4 2" xfId="384"/>
    <cellStyle name="20% - Accent2 5 4 2 2" xfId="3218"/>
    <cellStyle name="20% - Accent2 5 4 3" xfId="3217"/>
    <cellStyle name="20% - Accent2 5 5" xfId="385"/>
    <cellStyle name="20% - Accent2 5 5 2" xfId="3219"/>
    <cellStyle name="20% - Accent2 5 6" xfId="3204"/>
    <cellStyle name="20% - Accent2 6" xfId="386"/>
    <cellStyle name="20% - Accent2 6 2" xfId="387"/>
    <cellStyle name="20% - Accent2 6 2 2" xfId="388"/>
    <cellStyle name="20% - Accent2 6 2 2 2" xfId="389"/>
    <cellStyle name="20% - Accent2 6 2 2 2 2" xfId="390"/>
    <cellStyle name="20% - Accent2 6 2 2 2 2 2" xfId="3224"/>
    <cellStyle name="20% - Accent2 6 2 2 2 3" xfId="3223"/>
    <cellStyle name="20% - Accent2 6 2 2 3" xfId="391"/>
    <cellStyle name="20% - Accent2 6 2 2 3 2" xfId="3225"/>
    <cellStyle name="20% - Accent2 6 2 2 4" xfId="3222"/>
    <cellStyle name="20% - Accent2 6 2 3" xfId="392"/>
    <cellStyle name="20% - Accent2 6 2 3 2" xfId="393"/>
    <cellStyle name="20% - Accent2 6 2 3 2 2" xfId="3227"/>
    <cellStyle name="20% - Accent2 6 2 3 3" xfId="3226"/>
    <cellStyle name="20% - Accent2 6 2 4" xfId="394"/>
    <cellStyle name="20% - Accent2 6 2 4 2" xfId="3228"/>
    <cellStyle name="20% - Accent2 6 2 5" xfId="3221"/>
    <cellStyle name="20% - Accent2 6 3" xfId="395"/>
    <cellStyle name="20% - Accent2 6 3 2" xfId="396"/>
    <cellStyle name="20% - Accent2 6 3 2 2" xfId="397"/>
    <cellStyle name="20% - Accent2 6 3 2 2 2" xfId="3231"/>
    <cellStyle name="20% - Accent2 6 3 2 3" xfId="3230"/>
    <cellStyle name="20% - Accent2 6 3 3" xfId="398"/>
    <cellStyle name="20% - Accent2 6 3 3 2" xfId="3232"/>
    <cellStyle name="20% - Accent2 6 3 4" xfId="3229"/>
    <cellStyle name="20% - Accent2 6 4" xfId="399"/>
    <cellStyle name="20% - Accent2 6 4 2" xfId="400"/>
    <cellStyle name="20% - Accent2 6 4 2 2" xfId="3234"/>
    <cellStyle name="20% - Accent2 6 4 3" xfId="3233"/>
    <cellStyle name="20% - Accent2 6 5" xfId="401"/>
    <cellStyle name="20% - Accent2 6 5 2" xfId="3235"/>
    <cellStyle name="20% - Accent2 6 6" xfId="3220"/>
    <cellStyle name="20% - Accent2 7" xfId="402"/>
    <cellStyle name="20% - Accent2 7 2" xfId="403"/>
    <cellStyle name="20% - Accent2 7 2 2" xfId="404"/>
    <cellStyle name="20% - Accent2 7 2 2 2" xfId="405"/>
    <cellStyle name="20% - Accent2 7 2 2 2 2" xfId="3239"/>
    <cellStyle name="20% - Accent2 7 2 2 3" xfId="3238"/>
    <cellStyle name="20% - Accent2 7 2 3" xfId="406"/>
    <cellStyle name="20% - Accent2 7 2 3 2" xfId="3240"/>
    <cellStyle name="20% - Accent2 7 2 4" xfId="3237"/>
    <cellStyle name="20% - Accent2 7 3" xfId="407"/>
    <cellStyle name="20% - Accent2 7 3 2" xfId="408"/>
    <cellStyle name="20% - Accent2 7 3 2 2" xfId="3242"/>
    <cellStyle name="20% - Accent2 7 3 3" xfId="3241"/>
    <cellStyle name="20% - Accent2 7 4" xfId="409"/>
    <cellStyle name="20% - Accent2 7 4 2" xfId="3243"/>
    <cellStyle name="20% - Accent2 7 5" xfId="3236"/>
    <cellStyle name="20% - Accent2 8" xfId="410"/>
    <cellStyle name="20% - Accent2 8 2" xfId="411"/>
    <cellStyle name="20% - Accent2 8 2 2" xfId="412"/>
    <cellStyle name="20% - Accent2 8 2 2 2" xfId="3246"/>
    <cellStyle name="20% - Accent2 8 2 3" xfId="3245"/>
    <cellStyle name="20% - Accent2 8 3" xfId="413"/>
    <cellStyle name="20% - Accent2 8 3 2" xfId="3247"/>
    <cellStyle name="20% - Accent2 8 4" xfId="3244"/>
    <cellStyle name="20% - Accent2 9" xfId="414"/>
    <cellStyle name="20% - Accent2 9 2" xfId="415"/>
    <cellStyle name="20% - Accent2 9 2 2" xfId="416"/>
    <cellStyle name="20% - Accent2 9 2 2 2" xfId="3250"/>
    <cellStyle name="20% - Accent2 9 2 3" xfId="3249"/>
    <cellStyle name="20% - Accent2 9 3" xfId="417"/>
    <cellStyle name="20% - Accent2 9 3 2" xfId="3251"/>
    <cellStyle name="20% - Accent2 9 4" xfId="3248"/>
    <cellStyle name="20% - Accent3" xfId="26" builtinId="38" customBuiltin="1"/>
    <cellStyle name="20% - Accent3 10" xfId="418"/>
    <cellStyle name="20% - Accent3 10 2" xfId="419"/>
    <cellStyle name="20% - Accent3 10 2 2" xfId="420"/>
    <cellStyle name="20% - Accent3 10 2 2 2" xfId="3254"/>
    <cellStyle name="20% - Accent3 10 2 3" xfId="3253"/>
    <cellStyle name="20% - Accent3 10 3" xfId="421"/>
    <cellStyle name="20% - Accent3 10 3 2" xfId="3255"/>
    <cellStyle name="20% - Accent3 10 4" xfId="3252"/>
    <cellStyle name="20% - Accent3 11" xfId="422"/>
    <cellStyle name="20% - Accent3 11 2" xfId="423"/>
    <cellStyle name="20% - Accent3 11 2 2" xfId="424"/>
    <cellStyle name="20% - Accent3 11 2 2 2" xfId="3258"/>
    <cellStyle name="20% - Accent3 11 2 3" xfId="3257"/>
    <cellStyle name="20% - Accent3 11 3" xfId="425"/>
    <cellStyle name="20% - Accent3 11 3 2" xfId="3259"/>
    <cellStyle name="20% - Accent3 11 4" xfId="3256"/>
    <cellStyle name="20% - Accent3 12" xfId="426"/>
    <cellStyle name="20% - Accent3 12 2" xfId="427"/>
    <cellStyle name="20% - Accent3 12 2 2" xfId="3261"/>
    <cellStyle name="20% - Accent3 12 3" xfId="3260"/>
    <cellStyle name="20% - Accent3 13" xfId="428"/>
    <cellStyle name="20% - Accent3 13 2" xfId="429"/>
    <cellStyle name="20% - Accent3 13 2 2" xfId="3263"/>
    <cellStyle name="20% - Accent3 13 3" xfId="3262"/>
    <cellStyle name="20% - Accent3 14" xfId="430"/>
    <cellStyle name="20% - Accent3 14 2" xfId="431"/>
    <cellStyle name="20% - Accent3 14 2 2" xfId="3265"/>
    <cellStyle name="20% - Accent3 14 3" xfId="3264"/>
    <cellStyle name="20% - Accent3 15" xfId="432"/>
    <cellStyle name="20% - Accent3 15 2" xfId="433"/>
    <cellStyle name="20% - Accent3 15 2 2" xfId="3267"/>
    <cellStyle name="20% - Accent3 15 3" xfId="3266"/>
    <cellStyle name="20% - Accent3 16" xfId="434"/>
    <cellStyle name="20% - Accent3 16 2" xfId="435"/>
    <cellStyle name="20% - Accent3 16 2 2" xfId="3269"/>
    <cellStyle name="20% - Accent3 16 3" xfId="3268"/>
    <cellStyle name="20% - Accent3 17" xfId="436"/>
    <cellStyle name="20% - Accent3 17 2" xfId="437"/>
    <cellStyle name="20% - Accent3 17 2 2" xfId="3271"/>
    <cellStyle name="20% - Accent3 17 3" xfId="3270"/>
    <cellStyle name="20% - Accent3 18" xfId="438"/>
    <cellStyle name="20% - Accent3 18 2" xfId="439"/>
    <cellStyle name="20% - Accent3 18 2 2" xfId="3273"/>
    <cellStyle name="20% - Accent3 18 3" xfId="3272"/>
    <cellStyle name="20% - Accent3 19" xfId="440"/>
    <cellStyle name="20% - Accent3 19 2" xfId="441"/>
    <cellStyle name="20% - Accent3 19 2 2" xfId="3275"/>
    <cellStyle name="20% - Accent3 19 3" xfId="3274"/>
    <cellStyle name="20% - Accent3 2" xfId="442"/>
    <cellStyle name="20% - Accent3 2 2" xfId="443"/>
    <cellStyle name="20% - Accent3 2 2 2" xfId="444"/>
    <cellStyle name="20% - Accent3 2 2 2 2" xfId="445"/>
    <cellStyle name="20% - Accent3 2 2 2 2 2" xfId="446"/>
    <cellStyle name="20% - Accent3 2 2 2 2 2 2" xfId="447"/>
    <cellStyle name="20% - Accent3 2 2 2 2 2 2 2" xfId="3281"/>
    <cellStyle name="20% - Accent3 2 2 2 2 2 3" xfId="3280"/>
    <cellStyle name="20% - Accent3 2 2 2 2 3" xfId="448"/>
    <cellStyle name="20% - Accent3 2 2 2 2 3 2" xfId="3282"/>
    <cellStyle name="20% - Accent3 2 2 2 2 4" xfId="3279"/>
    <cellStyle name="20% - Accent3 2 2 2 3" xfId="449"/>
    <cellStyle name="20% - Accent3 2 2 2 3 2" xfId="450"/>
    <cellStyle name="20% - Accent3 2 2 2 3 2 2" xfId="3284"/>
    <cellStyle name="20% - Accent3 2 2 2 3 3" xfId="3283"/>
    <cellStyle name="20% - Accent3 2 2 2 4" xfId="451"/>
    <cellStyle name="20% - Accent3 2 2 2 4 2" xfId="3285"/>
    <cellStyle name="20% - Accent3 2 2 2 5" xfId="3278"/>
    <cellStyle name="20% - Accent3 2 2 3" xfId="452"/>
    <cellStyle name="20% - Accent3 2 2 3 2" xfId="453"/>
    <cellStyle name="20% - Accent3 2 2 3 2 2" xfId="454"/>
    <cellStyle name="20% - Accent3 2 2 3 2 2 2" xfId="3288"/>
    <cellStyle name="20% - Accent3 2 2 3 2 3" xfId="3287"/>
    <cellStyle name="20% - Accent3 2 2 3 3" xfId="455"/>
    <cellStyle name="20% - Accent3 2 2 3 3 2" xfId="3289"/>
    <cellStyle name="20% - Accent3 2 2 3 4" xfId="3286"/>
    <cellStyle name="20% - Accent3 2 2 4" xfId="456"/>
    <cellStyle name="20% - Accent3 2 2 4 2" xfId="457"/>
    <cellStyle name="20% - Accent3 2 2 4 2 2" xfId="3291"/>
    <cellStyle name="20% - Accent3 2 2 4 3" xfId="3290"/>
    <cellStyle name="20% - Accent3 2 2 5" xfId="458"/>
    <cellStyle name="20% - Accent3 2 2 5 2" xfId="3292"/>
    <cellStyle name="20% - Accent3 2 2 6" xfId="3277"/>
    <cellStyle name="20% - Accent3 2 3" xfId="459"/>
    <cellStyle name="20% - Accent3 2 3 2" xfId="460"/>
    <cellStyle name="20% - Accent3 2 3 2 2" xfId="461"/>
    <cellStyle name="20% - Accent3 2 3 2 2 2" xfId="462"/>
    <cellStyle name="20% - Accent3 2 3 2 2 2 2" xfId="3296"/>
    <cellStyle name="20% - Accent3 2 3 2 2 3" xfId="3295"/>
    <cellStyle name="20% - Accent3 2 3 2 3" xfId="463"/>
    <cellStyle name="20% - Accent3 2 3 2 3 2" xfId="3297"/>
    <cellStyle name="20% - Accent3 2 3 2 4" xfId="3294"/>
    <cellStyle name="20% - Accent3 2 3 3" xfId="464"/>
    <cellStyle name="20% - Accent3 2 3 3 2" xfId="465"/>
    <cellStyle name="20% - Accent3 2 3 3 2 2" xfId="3299"/>
    <cellStyle name="20% - Accent3 2 3 3 3" xfId="3298"/>
    <cellStyle name="20% - Accent3 2 3 4" xfId="466"/>
    <cellStyle name="20% - Accent3 2 3 4 2" xfId="3300"/>
    <cellStyle name="20% - Accent3 2 3 5" xfId="3293"/>
    <cellStyle name="20% - Accent3 2 4" xfId="467"/>
    <cellStyle name="20% - Accent3 2 4 2" xfId="468"/>
    <cellStyle name="20% - Accent3 2 4 2 2" xfId="469"/>
    <cellStyle name="20% - Accent3 2 4 2 2 2" xfId="3303"/>
    <cellStyle name="20% - Accent3 2 4 2 3" xfId="3302"/>
    <cellStyle name="20% - Accent3 2 4 3" xfId="470"/>
    <cellStyle name="20% - Accent3 2 4 3 2" xfId="3304"/>
    <cellStyle name="20% - Accent3 2 4 4" xfId="3301"/>
    <cellStyle name="20% - Accent3 2 5" xfId="471"/>
    <cellStyle name="20% - Accent3 2 5 2" xfId="472"/>
    <cellStyle name="20% - Accent3 2 5 2 2" xfId="3306"/>
    <cellStyle name="20% - Accent3 2 5 3" xfId="3305"/>
    <cellStyle name="20% - Accent3 2 6" xfId="473"/>
    <cellStyle name="20% - Accent3 2 6 2" xfId="3307"/>
    <cellStyle name="20% - Accent3 2 7" xfId="3276"/>
    <cellStyle name="20% - Accent3 20" xfId="474"/>
    <cellStyle name="20% - Accent3 20 2" xfId="475"/>
    <cellStyle name="20% - Accent3 20 2 2" xfId="3309"/>
    <cellStyle name="20% - Accent3 20 3" xfId="3308"/>
    <cellStyle name="20% - Accent3 21" xfId="476"/>
    <cellStyle name="20% - Accent3 21 2" xfId="477"/>
    <cellStyle name="20% - Accent3 21 2 2" xfId="3311"/>
    <cellStyle name="20% - Accent3 21 3" xfId="3310"/>
    <cellStyle name="20% - Accent3 22" xfId="478"/>
    <cellStyle name="20% - Accent3 22 2" xfId="479"/>
    <cellStyle name="20% - Accent3 22 2 2" xfId="3313"/>
    <cellStyle name="20% - Accent3 22 3" xfId="3312"/>
    <cellStyle name="20% - Accent3 23" xfId="480"/>
    <cellStyle name="20% - Accent3 23 2" xfId="481"/>
    <cellStyle name="20% - Accent3 23 2 2" xfId="3315"/>
    <cellStyle name="20% - Accent3 23 3" xfId="3314"/>
    <cellStyle name="20% - Accent3 24" xfId="482"/>
    <cellStyle name="20% - Accent3 24 2" xfId="483"/>
    <cellStyle name="20% - Accent3 24 2 2" xfId="3317"/>
    <cellStyle name="20% - Accent3 24 3" xfId="3316"/>
    <cellStyle name="20% - Accent3 25" xfId="484"/>
    <cellStyle name="20% - Accent3 25 2" xfId="485"/>
    <cellStyle name="20% - Accent3 25 2 2" xfId="3319"/>
    <cellStyle name="20% - Accent3 25 3" xfId="3318"/>
    <cellStyle name="20% - Accent3 26" xfId="486"/>
    <cellStyle name="20% - Accent3 26 2" xfId="487"/>
    <cellStyle name="20% - Accent3 26 2 2" xfId="3321"/>
    <cellStyle name="20% - Accent3 26 3" xfId="3320"/>
    <cellStyle name="20% - Accent3 27" xfId="488"/>
    <cellStyle name="20% - Accent3 27 2" xfId="3322"/>
    <cellStyle name="20% - Accent3 28" xfId="489"/>
    <cellStyle name="20% - Accent3 28 2" xfId="3323"/>
    <cellStyle name="20% - Accent3 29" xfId="2870"/>
    <cellStyle name="20% - Accent3 3" xfId="490"/>
    <cellStyle name="20% - Accent3 3 2" xfId="491"/>
    <cellStyle name="20% - Accent3 3 2 2" xfId="492"/>
    <cellStyle name="20% - Accent3 3 2 2 2" xfId="493"/>
    <cellStyle name="20% - Accent3 3 2 2 2 2" xfId="494"/>
    <cellStyle name="20% - Accent3 3 2 2 2 2 2" xfId="495"/>
    <cellStyle name="20% - Accent3 3 2 2 2 2 2 2" xfId="3329"/>
    <cellStyle name="20% - Accent3 3 2 2 2 2 3" xfId="3328"/>
    <cellStyle name="20% - Accent3 3 2 2 2 3" xfId="496"/>
    <cellStyle name="20% - Accent3 3 2 2 2 3 2" xfId="3330"/>
    <cellStyle name="20% - Accent3 3 2 2 2 4" xfId="3327"/>
    <cellStyle name="20% - Accent3 3 2 2 3" xfId="497"/>
    <cellStyle name="20% - Accent3 3 2 2 3 2" xfId="498"/>
    <cellStyle name="20% - Accent3 3 2 2 3 2 2" xfId="3332"/>
    <cellStyle name="20% - Accent3 3 2 2 3 3" xfId="3331"/>
    <cellStyle name="20% - Accent3 3 2 2 4" xfId="499"/>
    <cellStyle name="20% - Accent3 3 2 2 4 2" xfId="3333"/>
    <cellStyle name="20% - Accent3 3 2 2 5" xfId="3326"/>
    <cellStyle name="20% - Accent3 3 2 3" xfId="500"/>
    <cellStyle name="20% - Accent3 3 2 3 2" xfId="501"/>
    <cellStyle name="20% - Accent3 3 2 3 2 2" xfId="502"/>
    <cellStyle name="20% - Accent3 3 2 3 2 2 2" xfId="3336"/>
    <cellStyle name="20% - Accent3 3 2 3 2 3" xfId="3335"/>
    <cellStyle name="20% - Accent3 3 2 3 3" xfId="503"/>
    <cellStyle name="20% - Accent3 3 2 3 3 2" xfId="3337"/>
    <cellStyle name="20% - Accent3 3 2 3 4" xfId="3334"/>
    <cellStyle name="20% - Accent3 3 2 4" xfId="504"/>
    <cellStyle name="20% - Accent3 3 2 4 2" xfId="505"/>
    <cellStyle name="20% - Accent3 3 2 4 2 2" xfId="3339"/>
    <cellStyle name="20% - Accent3 3 2 4 3" xfId="3338"/>
    <cellStyle name="20% - Accent3 3 2 5" xfId="506"/>
    <cellStyle name="20% - Accent3 3 2 5 2" xfId="3340"/>
    <cellStyle name="20% - Accent3 3 2 6" xfId="3325"/>
    <cellStyle name="20% - Accent3 3 3" xfId="507"/>
    <cellStyle name="20% - Accent3 3 3 2" xfId="508"/>
    <cellStyle name="20% - Accent3 3 3 2 2" xfId="509"/>
    <cellStyle name="20% - Accent3 3 3 2 2 2" xfId="510"/>
    <cellStyle name="20% - Accent3 3 3 2 2 2 2" xfId="3344"/>
    <cellStyle name="20% - Accent3 3 3 2 2 3" xfId="3343"/>
    <cellStyle name="20% - Accent3 3 3 2 3" xfId="511"/>
    <cellStyle name="20% - Accent3 3 3 2 3 2" xfId="3345"/>
    <cellStyle name="20% - Accent3 3 3 2 4" xfId="3342"/>
    <cellStyle name="20% - Accent3 3 3 3" xfId="512"/>
    <cellStyle name="20% - Accent3 3 3 3 2" xfId="513"/>
    <cellStyle name="20% - Accent3 3 3 3 2 2" xfId="3347"/>
    <cellStyle name="20% - Accent3 3 3 3 3" xfId="3346"/>
    <cellStyle name="20% - Accent3 3 3 4" xfId="514"/>
    <cellStyle name="20% - Accent3 3 3 4 2" xfId="3348"/>
    <cellStyle name="20% - Accent3 3 3 5" xfId="3341"/>
    <cellStyle name="20% - Accent3 3 4" xfId="515"/>
    <cellStyle name="20% - Accent3 3 4 2" xfId="516"/>
    <cellStyle name="20% - Accent3 3 4 2 2" xfId="517"/>
    <cellStyle name="20% - Accent3 3 4 2 2 2" xfId="3351"/>
    <cellStyle name="20% - Accent3 3 4 2 3" xfId="3350"/>
    <cellStyle name="20% - Accent3 3 4 3" xfId="518"/>
    <cellStyle name="20% - Accent3 3 4 3 2" xfId="3352"/>
    <cellStyle name="20% - Accent3 3 4 4" xfId="3349"/>
    <cellStyle name="20% - Accent3 3 5" xfId="519"/>
    <cellStyle name="20% - Accent3 3 5 2" xfId="520"/>
    <cellStyle name="20% - Accent3 3 5 2 2" xfId="3354"/>
    <cellStyle name="20% - Accent3 3 5 3" xfId="3353"/>
    <cellStyle name="20% - Accent3 3 6" xfId="521"/>
    <cellStyle name="20% - Accent3 3 6 2" xfId="3355"/>
    <cellStyle name="20% - Accent3 3 7" xfId="3324"/>
    <cellStyle name="20% - Accent3 4" xfId="522"/>
    <cellStyle name="20% - Accent3 4 2" xfId="523"/>
    <cellStyle name="20% - Accent3 4 2 2" xfId="524"/>
    <cellStyle name="20% - Accent3 4 2 2 2" xfId="525"/>
    <cellStyle name="20% - Accent3 4 2 2 2 2" xfId="526"/>
    <cellStyle name="20% - Accent3 4 2 2 2 2 2" xfId="527"/>
    <cellStyle name="20% - Accent3 4 2 2 2 2 2 2" xfId="3361"/>
    <cellStyle name="20% - Accent3 4 2 2 2 2 3" xfId="3360"/>
    <cellStyle name="20% - Accent3 4 2 2 2 3" xfId="528"/>
    <cellStyle name="20% - Accent3 4 2 2 2 3 2" xfId="3362"/>
    <cellStyle name="20% - Accent3 4 2 2 2 4" xfId="3359"/>
    <cellStyle name="20% - Accent3 4 2 2 3" xfId="529"/>
    <cellStyle name="20% - Accent3 4 2 2 3 2" xfId="530"/>
    <cellStyle name="20% - Accent3 4 2 2 3 2 2" xfId="3364"/>
    <cellStyle name="20% - Accent3 4 2 2 3 3" xfId="3363"/>
    <cellStyle name="20% - Accent3 4 2 2 4" xfId="531"/>
    <cellStyle name="20% - Accent3 4 2 2 4 2" xfId="3365"/>
    <cellStyle name="20% - Accent3 4 2 2 5" xfId="3358"/>
    <cellStyle name="20% - Accent3 4 2 3" xfId="532"/>
    <cellStyle name="20% - Accent3 4 2 3 2" xfId="533"/>
    <cellStyle name="20% - Accent3 4 2 3 2 2" xfId="534"/>
    <cellStyle name="20% - Accent3 4 2 3 2 2 2" xfId="3368"/>
    <cellStyle name="20% - Accent3 4 2 3 2 3" xfId="3367"/>
    <cellStyle name="20% - Accent3 4 2 3 3" xfId="535"/>
    <cellStyle name="20% - Accent3 4 2 3 3 2" xfId="3369"/>
    <cellStyle name="20% - Accent3 4 2 3 4" xfId="3366"/>
    <cellStyle name="20% - Accent3 4 2 4" xfId="536"/>
    <cellStyle name="20% - Accent3 4 2 4 2" xfId="537"/>
    <cellStyle name="20% - Accent3 4 2 4 2 2" xfId="3371"/>
    <cellStyle name="20% - Accent3 4 2 4 3" xfId="3370"/>
    <cellStyle name="20% - Accent3 4 2 5" xfId="538"/>
    <cellStyle name="20% - Accent3 4 2 5 2" xfId="3372"/>
    <cellStyle name="20% - Accent3 4 2 6" xfId="3357"/>
    <cellStyle name="20% - Accent3 4 3" xfId="539"/>
    <cellStyle name="20% - Accent3 4 3 2" xfId="540"/>
    <cellStyle name="20% - Accent3 4 3 2 2" xfId="541"/>
    <cellStyle name="20% - Accent3 4 3 2 2 2" xfId="542"/>
    <cellStyle name="20% - Accent3 4 3 2 2 2 2" xfId="3376"/>
    <cellStyle name="20% - Accent3 4 3 2 2 3" xfId="3375"/>
    <cellStyle name="20% - Accent3 4 3 2 3" xfId="543"/>
    <cellStyle name="20% - Accent3 4 3 2 3 2" xfId="3377"/>
    <cellStyle name="20% - Accent3 4 3 2 4" xfId="3374"/>
    <cellStyle name="20% - Accent3 4 3 3" xfId="544"/>
    <cellStyle name="20% - Accent3 4 3 3 2" xfId="545"/>
    <cellStyle name="20% - Accent3 4 3 3 2 2" xfId="3379"/>
    <cellStyle name="20% - Accent3 4 3 3 3" xfId="3378"/>
    <cellStyle name="20% - Accent3 4 3 4" xfId="546"/>
    <cellStyle name="20% - Accent3 4 3 4 2" xfId="3380"/>
    <cellStyle name="20% - Accent3 4 3 5" xfId="3373"/>
    <cellStyle name="20% - Accent3 4 4" xfId="547"/>
    <cellStyle name="20% - Accent3 4 4 2" xfId="548"/>
    <cellStyle name="20% - Accent3 4 4 2 2" xfId="549"/>
    <cellStyle name="20% - Accent3 4 4 2 2 2" xfId="3383"/>
    <cellStyle name="20% - Accent3 4 4 2 3" xfId="3382"/>
    <cellStyle name="20% - Accent3 4 4 3" xfId="550"/>
    <cellStyle name="20% - Accent3 4 4 3 2" xfId="3384"/>
    <cellStyle name="20% - Accent3 4 4 4" xfId="3381"/>
    <cellStyle name="20% - Accent3 4 5" xfId="551"/>
    <cellStyle name="20% - Accent3 4 5 2" xfId="552"/>
    <cellStyle name="20% - Accent3 4 5 2 2" xfId="3386"/>
    <cellStyle name="20% - Accent3 4 5 3" xfId="3385"/>
    <cellStyle name="20% - Accent3 4 6" xfId="553"/>
    <cellStyle name="20% - Accent3 4 6 2" xfId="3387"/>
    <cellStyle name="20% - Accent3 4 7" xfId="3356"/>
    <cellStyle name="20% - Accent3 5" xfId="554"/>
    <cellStyle name="20% - Accent3 5 2" xfId="555"/>
    <cellStyle name="20% - Accent3 5 2 2" xfId="556"/>
    <cellStyle name="20% - Accent3 5 2 2 2" xfId="557"/>
    <cellStyle name="20% - Accent3 5 2 2 2 2" xfId="558"/>
    <cellStyle name="20% - Accent3 5 2 2 2 2 2" xfId="3392"/>
    <cellStyle name="20% - Accent3 5 2 2 2 3" xfId="3391"/>
    <cellStyle name="20% - Accent3 5 2 2 3" xfId="559"/>
    <cellStyle name="20% - Accent3 5 2 2 3 2" xfId="3393"/>
    <cellStyle name="20% - Accent3 5 2 2 4" xfId="3390"/>
    <cellStyle name="20% - Accent3 5 2 3" xfId="560"/>
    <cellStyle name="20% - Accent3 5 2 3 2" xfId="561"/>
    <cellStyle name="20% - Accent3 5 2 3 2 2" xfId="3395"/>
    <cellStyle name="20% - Accent3 5 2 3 3" xfId="3394"/>
    <cellStyle name="20% - Accent3 5 2 4" xfId="562"/>
    <cellStyle name="20% - Accent3 5 2 4 2" xfId="3396"/>
    <cellStyle name="20% - Accent3 5 2 5" xfId="3389"/>
    <cellStyle name="20% - Accent3 5 3" xfId="563"/>
    <cellStyle name="20% - Accent3 5 3 2" xfId="564"/>
    <cellStyle name="20% - Accent3 5 3 2 2" xfId="565"/>
    <cellStyle name="20% - Accent3 5 3 2 2 2" xfId="3399"/>
    <cellStyle name="20% - Accent3 5 3 2 3" xfId="3398"/>
    <cellStyle name="20% - Accent3 5 3 3" xfId="566"/>
    <cellStyle name="20% - Accent3 5 3 3 2" xfId="3400"/>
    <cellStyle name="20% - Accent3 5 3 4" xfId="3397"/>
    <cellStyle name="20% - Accent3 5 4" xfId="567"/>
    <cellStyle name="20% - Accent3 5 4 2" xfId="568"/>
    <cellStyle name="20% - Accent3 5 4 2 2" xfId="3402"/>
    <cellStyle name="20% - Accent3 5 4 3" xfId="3401"/>
    <cellStyle name="20% - Accent3 5 5" xfId="569"/>
    <cellStyle name="20% - Accent3 5 5 2" xfId="3403"/>
    <cellStyle name="20% - Accent3 5 6" xfId="3388"/>
    <cellStyle name="20% - Accent3 6" xfId="570"/>
    <cellStyle name="20% - Accent3 6 2" xfId="571"/>
    <cellStyle name="20% - Accent3 6 2 2" xfId="572"/>
    <cellStyle name="20% - Accent3 6 2 2 2" xfId="573"/>
    <cellStyle name="20% - Accent3 6 2 2 2 2" xfId="574"/>
    <cellStyle name="20% - Accent3 6 2 2 2 2 2" xfId="3408"/>
    <cellStyle name="20% - Accent3 6 2 2 2 3" xfId="3407"/>
    <cellStyle name="20% - Accent3 6 2 2 3" xfId="575"/>
    <cellStyle name="20% - Accent3 6 2 2 3 2" xfId="3409"/>
    <cellStyle name="20% - Accent3 6 2 2 4" xfId="3406"/>
    <cellStyle name="20% - Accent3 6 2 3" xfId="576"/>
    <cellStyle name="20% - Accent3 6 2 3 2" xfId="577"/>
    <cellStyle name="20% - Accent3 6 2 3 2 2" xfId="3411"/>
    <cellStyle name="20% - Accent3 6 2 3 3" xfId="3410"/>
    <cellStyle name="20% - Accent3 6 2 4" xfId="578"/>
    <cellStyle name="20% - Accent3 6 2 4 2" xfId="3412"/>
    <cellStyle name="20% - Accent3 6 2 5" xfId="3405"/>
    <cellStyle name="20% - Accent3 6 3" xfId="579"/>
    <cellStyle name="20% - Accent3 6 3 2" xfId="580"/>
    <cellStyle name="20% - Accent3 6 3 2 2" xfId="581"/>
    <cellStyle name="20% - Accent3 6 3 2 2 2" xfId="3415"/>
    <cellStyle name="20% - Accent3 6 3 2 3" xfId="3414"/>
    <cellStyle name="20% - Accent3 6 3 3" xfId="582"/>
    <cellStyle name="20% - Accent3 6 3 3 2" xfId="3416"/>
    <cellStyle name="20% - Accent3 6 3 4" xfId="3413"/>
    <cellStyle name="20% - Accent3 6 4" xfId="583"/>
    <cellStyle name="20% - Accent3 6 4 2" xfId="584"/>
    <cellStyle name="20% - Accent3 6 4 2 2" xfId="3418"/>
    <cellStyle name="20% - Accent3 6 4 3" xfId="3417"/>
    <cellStyle name="20% - Accent3 6 5" xfId="585"/>
    <cellStyle name="20% - Accent3 6 5 2" xfId="3419"/>
    <cellStyle name="20% - Accent3 6 6" xfId="3404"/>
    <cellStyle name="20% - Accent3 7" xfId="586"/>
    <cellStyle name="20% - Accent3 7 2" xfId="587"/>
    <cellStyle name="20% - Accent3 7 2 2" xfId="588"/>
    <cellStyle name="20% - Accent3 7 2 2 2" xfId="589"/>
    <cellStyle name="20% - Accent3 7 2 2 2 2" xfId="3423"/>
    <cellStyle name="20% - Accent3 7 2 2 3" xfId="3422"/>
    <cellStyle name="20% - Accent3 7 2 3" xfId="590"/>
    <cellStyle name="20% - Accent3 7 2 3 2" xfId="3424"/>
    <cellStyle name="20% - Accent3 7 2 4" xfId="3421"/>
    <cellStyle name="20% - Accent3 7 3" xfId="591"/>
    <cellStyle name="20% - Accent3 7 3 2" xfId="592"/>
    <cellStyle name="20% - Accent3 7 3 2 2" xfId="3426"/>
    <cellStyle name="20% - Accent3 7 3 3" xfId="3425"/>
    <cellStyle name="20% - Accent3 7 4" xfId="593"/>
    <cellStyle name="20% - Accent3 7 4 2" xfId="3427"/>
    <cellStyle name="20% - Accent3 7 5" xfId="3420"/>
    <cellStyle name="20% - Accent3 8" xfId="594"/>
    <cellStyle name="20% - Accent3 8 2" xfId="595"/>
    <cellStyle name="20% - Accent3 8 2 2" xfId="596"/>
    <cellStyle name="20% - Accent3 8 2 2 2" xfId="3430"/>
    <cellStyle name="20% - Accent3 8 2 3" xfId="3429"/>
    <cellStyle name="20% - Accent3 8 3" xfId="597"/>
    <cellStyle name="20% - Accent3 8 3 2" xfId="3431"/>
    <cellStyle name="20% - Accent3 8 4" xfId="3428"/>
    <cellStyle name="20% - Accent3 9" xfId="598"/>
    <cellStyle name="20% - Accent3 9 2" xfId="599"/>
    <cellStyle name="20% - Accent3 9 2 2" xfId="600"/>
    <cellStyle name="20% - Accent3 9 2 2 2" xfId="3434"/>
    <cellStyle name="20% - Accent3 9 2 3" xfId="3433"/>
    <cellStyle name="20% - Accent3 9 3" xfId="601"/>
    <cellStyle name="20% - Accent3 9 3 2" xfId="3435"/>
    <cellStyle name="20% - Accent3 9 4" xfId="3432"/>
    <cellStyle name="20% - Accent4" xfId="30" builtinId="42" customBuiltin="1"/>
    <cellStyle name="20% - Accent4 10" xfId="602"/>
    <cellStyle name="20% - Accent4 10 2" xfId="603"/>
    <cellStyle name="20% - Accent4 10 2 2" xfId="604"/>
    <cellStyle name="20% - Accent4 10 2 2 2" xfId="3438"/>
    <cellStyle name="20% - Accent4 10 2 3" xfId="3437"/>
    <cellStyle name="20% - Accent4 10 3" xfId="605"/>
    <cellStyle name="20% - Accent4 10 3 2" xfId="3439"/>
    <cellStyle name="20% - Accent4 10 4" xfId="3436"/>
    <cellStyle name="20% - Accent4 11" xfId="606"/>
    <cellStyle name="20% - Accent4 11 2" xfId="607"/>
    <cellStyle name="20% - Accent4 11 2 2" xfId="608"/>
    <cellStyle name="20% - Accent4 11 2 2 2" xfId="3442"/>
    <cellStyle name="20% - Accent4 11 2 3" xfId="3441"/>
    <cellStyle name="20% - Accent4 11 3" xfId="609"/>
    <cellStyle name="20% - Accent4 11 3 2" xfId="3443"/>
    <cellStyle name="20% - Accent4 11 4" xfId="3440"/>
    <cellStyle name="20% - Accent4 12" xfId="610"/>
    <cellStyle name="20% - Accent4 12 2" xfId="611"/>
    <cellStyle name="20% - Accent4 12 2 2" xfId="3445"/>
    <cellStyle name="20% - Accent4 12 3" xfId="3444"/>
    <cellStyle name="20% - Accent4 13" xfId="612"/>
    <cellStyle name="20% - Accent4 13 2" xfId="613"/>
    <cellStyle name="20% - Accent4 13 2 2" xfId="3447"/>
    <cellStyle name="20% - Accent4 13 3" xfId="3446"/>
    <cellStyle name="20% - Accent4 14" xfId="614"/>
    <cellStyle name="20% - Accent4 14 2" xfId="615"/>
    <cellStyle name="20% - Accent4 14 2 2" xfId="3449"/>
    <cellStyle name="20% - Accent4 14 3" xfId="3448"/>
    <cellStyle name="20% - Accent4 15" xfId="616"/>
    <cellStyle name="20% - Accent4 15 2" xfId="617"/>
    <cellStyle name="20% - Accent4 15 2 2" xfId="3451"/>
    <cellStyle name="20% - Accent4 15 3" xfId="3450"/>
    <cellStyle name="20% - Accent4 16" xfId="618"/>
    <cellStyle name="20% - Accent4 16 2" xfId="619"/>
    <cellStyle name="20% - Accent4 16 2 2" xfId="3453"/>
    <cellStyle name="20% - Accent4 16 3" xfId="3452"/>
    <cellStyle name="20% - Accent4 17" xfId="620"/>
    <cellStyle name="20% - Accent4 17 2" xfId="621"/>
    <cellStyle name="20% - Accent4 17 2 2" xfId="3455"/>
    <cellStyle name="20% - Accent4 17 3" xfId="3454"/>
    <cellStyle name="20% - Accent4 18" xfId="622"/>
    <cellStyle name="20% - Accent4 18 2" xfId="623"/>
    <cellStyle name="20% - Accent4 18 2 2" xfId="3457"/>
    <cellStyle name="20% - Accent4 18 3" xfId="3456"/>
    <cellStyle name="20% - Accent4 19" xfId="624"/>
    <cellStyle name="20% - Accent4 19 2" xfId="625"/>
    <cellStyle name="20% - Accent4 19 2 2" xfId="3459"/>
    <cellStyle name="20% - Accent4 19 3" xfId="3458"/>
    <cellStyle name="20% - Accent4 2" xfId="626"/>
    <cellStyle name="20% - Accent4 2 2" xfId="627"/>
    <cellStyle name="20% - Accent4 2 2 2" xfId="628"/>
    <cellStyle name="20% - Accent4 2 2 2 2" xfId="629"/>
    <cellStyle name="20% - Accent4 2 2 2 2 2" xfId="630"/>
    <cellStyle name="20% - Accent4 2 2 2 2 2 2" xfId="631"/>
    <cellStyle name="20% - Accent4 2 2 2 2 2 2 2" xfId="3465"/>
    <cellStyle name="20% - Accent4 2 2 2 2 2 3" xfId="3464"/>
    <cellStyle name="20% - Accent4 2 2 2 2 3" xfId="632"/>
    <cellStyle name="20% - Accent4 2 2 2 2 3 2" xfId="3466"/>
    <cellStyle name="20% - Accent4 2 2 2 2 4" xfId="3463"/>
    <cellStyle name="20% - Accent4 2 2 2 3" xfId="633"/>
    <cellStyle name="20% - Accent4 2 2 2 3 2" xfId="634"/>
    <cellStyle name="20% - Accent4 2 2 2 3 2 2" xfId="3468"/>
    <cellStyle name="20% - Accent4 2 2 2 3 3" xfId="3467"/>
    <cellStyle name="20% - Accent4 2 2 2 4" xfId="635"/>
    <cellStyle name="20% - Accent4 2 2 2 4 2" xfId="3469"/>
    <cellStyle name="20% - Accent4 2 2 2 5" xfId="3462"/>
    <cellStyle name="20% - Accent4 2 2 3" xfId="636"/>
    <cellStyle name="20% - Accent4 2 2 3 2" xfId="637"/>
    <cellStyle name="20% - Accent4 2 2 3 2 2" xfId="638"/>
    <cellStyle name="20% - Accent4 2 2 3 2 2 2" xfId="3472"/>
    <cellStyle name="20% - Accent4 2 2 3 2 3" xfId="3471"/>
    <cellStyle name="20% - Accent4 2 2 3 3" xfId="639"/>
    <cellStyle name="20% - Accent4 2 2 3 3 2" xfId="3473"/>
    <cellStyle name="20% - Accent4 2 2 3 4" xfId="3470"/>
    <cellStyle name="20% - Accent4 2 2 4" xfId="640"/>
    <cellStyle name="20% - Accent4 2 2 4 2" xfId="641"/>
    <cellStyle name="20% - Accent4 2 2 4 2 2" xfId="3475"/>
    <cellStyle name="20% - Accent4 2 2 4 3" xfId="3474"/>
    <cellStyle name="20% - Accent4 2 2 5" xfId="642"/>
    <cellStyle name="20% - Accent4 2 2 5 2" xfId="3476"/>
    <cellStyle name="20% - Accent4 2 2 6" xfId="3461"/>
    <cellStyle name="20% - Accent4 2 3" xfId="643"/>
    <cellStyle name="20% - Accent4 2 3 2" xfId="644"/>
    <cellStyle name="20% - Accent4 2 3 2 2" xfId="645"/>
    <cellStyle name="20% - Accent4 2 3 2 2 2" xfId="646"/>
    <cellStyle name="20% - Accent4 2 3 2 2 2 2" xfId="3480"/>
    <cellStyle name="20% - Accent4 2 3 2 2 3" xfId="3479"/>
    <cellStyle name="20% - Accent4 2 3 2 3" xfId="647"/>
    <cellStyle name="20% - Accent4 2 3 2 3 2" xfId="3481"/>
    <cellStyle name="20% - Accent4 2 3 2 4" xfId="3478"/>
    <cellStyle name="20% - Accent4 2 3 3" xfId="648"/>
    <cellStyle name="20% - Accent4 2 3 3 2" xfId="649"/>
    <cellStyle name="20% - Accent4 2 3 3 2 2" xfId="3483"/>
    <cellStyle name="20% - Accent4 2 3 3 3" xfId="3482"/>
    <cellStyle name="20% - Accent4 2 3 4" xfId="650"/>
    <cellStyle name="20% - Accent4 2 3 4 2" xfId="3484"/>
    <cellStyle name="20% - Accent4 2 3 5" xfId="3477"/>
    <cellStyle name="20% - Accent4 2 4" xfId="651"/>
    <cellStyle name="20% - Accent4 2 4 2" xfId="652"/>
    <cellStyle name="20% - Accent4 2 4 2 2" xfId="653"/>
    <cellStyle name="20% - Accent4 2 4 2 2 2" xfId="3487"/>
    <cellStyle name="20% - Accent4 2 4 2 3" xfId="3486"/>
    <cellStyle name="20% - Accent4 2 4 3" xfId="654"/>
    <cellStyle name="20% - Accent4 2 4 3 2" xfId="3488"/>
    <cellStyle name="20% - Accent4 2 4 4" xfId="3485"/>
    <cellStyle name="20% - Accent4 2 5" xfId="655"/>
    <cellStyle name="20% - Accent4 2 5 2" xfId="656"/>
    <cellStyle name="20% - Accent4 2 5 2 2" xfId="3490"/>
    <cellStyle name="20% - Accent4 2 5 3" xfId="3489"/>
    <cellStyle name="20% - Accent4 2 6" xfId="657"/>
    <cellStyle name="20% - Accent4 2 6 2" xfId="3491"/>
    <cellStyle name="20% - Accent4 2 7" xfId="3460"/>
    <cellStyle name="20% - Accent4 20" xfId="658"/>
    <cellStyle name="20% - Accent4 20 2" xfId="659"/>
    <cellStyle name="20% - Accent4 20 2 2" xfId="3493"/>
    <cellStyle name="20% - Accent4 20 3" xfId="3492"/>
    <cellStyle name="20% - Accent4 21" xfId="660"/>
    <cellStyle name="20% - Accent4 21 2" xfId="661"/>
    <cellStyle name="20% - Accent4 21 2 2" xfId="3495"/>
    <cellStyle name="20% - Accent4 21 3" xfId="3494"/>
    <cellStyle name="20% - Accent4 22" xfId="662"/>
    <cellStyle name="20% - Accent4 22 2" xfId="663"/>
    <cellStyle name="20% - Accent4 22 2 2" xfId="3497"/>
    <cellStyle name="20% - Accent4 22 3" xfId="3496"/>
    <cellStyle name="20% - Accent4 23" xfId="664"/>
    <cellStyle name="20% - Accent4 23 2" xfId="665"/>
    <cellStyle name="20% - Accent4 23 2 2" xfId="3499"/>
    <cellStyle name="20% - Accent4 23 3" xfId="3498"/>
    <cellStyle name="20% - Accent4 24" xfId="666"/>
    <cellStyle name="20% - Accent4 24 2" xfId="667"/>
    <cellStyle name="20% - Accent4 24 2 2" xfId="3501"/>
    <cellStyle name="20% - Accent4 24 3" xfId="3500"/>
    <cellStyle name="20% - Accent4 25" xfId="668"/>
    <cellStyle name="20% - Accent4 25 2" xfId="669"/>
    <cellStyle name="20% - Accent4 25 2 2" xfId="3503"/>
    <cellStyle name="20% - Accent4 25 3" xfId="3502"/>
    <cellStyle name="20% - Accent4 26" xfId="670"/>
    <cellStyle name="20% - Accent4 26 2" xfId="671"/>
    <cellStyle name="20% - Accent4 26 2 2" xfId="3505"/>
    <cellStyle name="20% - Accent4 26 3" xfId="3504"/>
    <cellStyle name="20% - Accent4 27" xfId="672"/>
    <cellStyle name="20% - Accent4 27 2" xfId="3506"/>
    <cellStyle name="20% - Accent4 28" xfId="673"/>
    <cellStyle name="20% - Accent4 28 2" xfId="3507"/>
    <cellStyle name="20% - Accent4 29" xfId="2872"/>
    <cellStyle name="20% - Accent4 3" xfId="674"/>
    <cellStyle name="20% - Accent4 3 2" xfId="675"/>
    <cellStyle name="20% - Accent4 3 2 2" xfId="676"/>
    <cellStyle name="20% - Accent4 3 2 2 2" xfId="677"/>
    <cellStyle name="20% - Accent4 3 2 2 2 2" xfId="678"/>
    <cellStyle name="20% - Accent4 3 2 2 2 2 2" xfId="679"/>
    <cellStyle name="20% - Accent4 3 2 2 2 2 2 2" xfId="3513"/>
    <cellStyle name="20% - Accent4 3 2 2 2 2 3" xfId="3512"/>
    <cellStyle name="20% - Accent4 3 2 2 2 3" xfId="680"/>
    <cellStyle name="20% - Accent4 3 2 2 2 3 2" xfId="3514"/>
    <cellStyle name="20% - Accent4 3 2 2 2 4" xfId="3511"/>
    <cellStyle name="20% - Accent4 3 2 2 3" xfId="681"/>
    <cellStyle name="20% - Accent4 3 2 2 3 2" xfId="682"/>
    <cellStyle name="20% - Accent4 3 2 2 3 2 2" xfId="3516"/>
    <cellStyle name="20% - Accent4 3 2 2 3 3" xfId="3515"/>
    <cellStyle name="20% - Accent4 3 2 2 4" xfId="683"/>
    <cellStyle name="20% - Accent4 3 2 2 4 2" xfId="3517"/>
    <cellStyle name="20% - Accent4 3 2 2 5" xfId="3510"/>
    <cellStyle name="20% - Accent4 3 2 3" xfId="684"/>
    <cellStyle name="20% - Accent4 3 2 3 2" xfId="685"/>
    <cellStyle name="20% - Accent4 3 2 3 2 2" xfId="686"/>
    <cellStyle name="20% - Accent4 3 2 3 2 2 2" xfId="3520"/>
    <cellStyle name="20% - Accent4 3 2 3 2 3" xfId="3519"/>
    <cellStyle name="20% - Accent4 3 2 3 3" xfId="687"/>
    <cellStyle name="20% - Accent4 3 2 3 3 2" xfId="3521"/>
    <cellStyle name="20% - Accent4 3 2 3 4" xfId="3518"/>
    <cellStyle name="20% - Accent4 3 2 4" xfId="688"/>
    <cellStyle name="20% - Accent4 3 2 4 2" xfId="689"/>
    <cellStyle name="20% - Accent4 3 2 4 2 2" xfId="3523"/>
    <cellStyle name="20% - Accent4 3 2 4 3" xfId="3522"/>
    <cellStyle name="20% - Accent4 3 2 5" xfId="690"/>
    <cellStyle name="20% - Accent4 3 2 5 2" xfId="3524"/>
    <cellStyle name="20% - Accent4 3 2 6" xfId="3509"/>
    <cellStyle name="20% - Accent4 3 3" xfId="691"/>
    <cellStyle name="20% - Accent4 3 3 2" xfId="692"/>
    <cellStyle name="20% - Accent4 3 3 2 2" xfId="693"/>
    <cellStyle name="20% - Accent4 3 3 2 2 2" xfId="694"/>
    <cellStyle name="20% - Accent4 3 3 2 2 2 2" xfId="3528"/>
    <cellStyle name="20% - Accent4 3 3 2 2 3" xfId="3527"/>
    <cellStyle name="20% - Accent4 3 3 2 3" xfId="695"/>
    <cellStyle name="20% - Accent4 3 3 2 3 2" xfId="3529"/>
    <cellStyle name="20% - Accent4 3 3 2 4" xfId="3526"/>
    <cellStyle name="20% - Accent4 3 3 3" xfId="696"/>
    <cellStyle name="20% - Accent4 3 3 3 2" xfId="697"/>
    <cellStyle name="20% - Accent4 3 3 3 2 2" xfId="3531"/>
    <cellStyle name="20% - Accent4 3 3 3 3" xfId="3530"/>
    <cellStyle name="20% - Accent4 3 3 4" xfId="698"/>
    <cellStyle name="20% - Accent4 3 3 4 2" xfId="3532"/>
    <cellStyle name="20% - Accent4 3 3 5" xfId="3525"/>
    <cellStyle name="20% - Accent4 3 4" xfId="699"/>
    <cellStyle name="20% - Accent4 3 4 2" xfId="700"/>
    <cellStyle name="20% - Accent4 3 4 2 2" xfId="701"/>
    <cellStyle name="20% - Accent4 3 4 2 2 2" xfId="3535"/>
    <cellStyle name="20% - Accent4 3 4 2 3" xfId="3534"/>
    <cellStyle name="20% - Accent4 3 4 3" xfId="702"/>
    <cellStyle name="20% - Accent4 3 4 3 2" xfId="3536"/>
    <cellStyle name="20% - Accent4 3 4 4" xfId="3533"/>
    <cellStyle name="20% - Accent4 3 5" xfId="703"/>
    <cellStyle name="20% - Accent4 3 5 2" xfId="704"/>
    <cellStyle name="20% - Accent4 3 5 2 2" xfId="3538"/>
    <cellStyle name="20% - Accent4 3 5 3" xfId="3537"/>
    <cellStyle name="20% - Accent4 3 6" xfId="705"/>
    <cellStyle name="20% - Accent4 3 6 2" xfId="3539"/>
    <cellStyle name="20% - Accent4 3 7" xfId="3508"/>
    <cellStyle name="20% - Accent4 4" xfId="706"/>
    <cellStyle name="20% - Accent4 4 2" xfId="707"/>
    <cellStyle name="20% - Accent4 4 2 2" xfId="708"/>
    <cellStyle name="20% - Accent4 4 2 2 2" xfId="709"/>
    <cellStyle name="20% - Accent4 4 2 2 2 2" xfId="710"/>
    <cellStyle name="20% - Accent4 4 2 2 2 2 2" xfId="711"/>
    <cellStyle name="20% - Accent4 4 2 2 2 2 2 2" xfId="3545"/>
    <cellStyle name="20% - Accent4 4 2 2 2 2 3" xfId="3544"/>
    <cellStyle name="20% - Accent4 4 2 2 2 3" xfId="712"/>
    <cellStyle name="20% - Accent4 4 2 2 2 3 2" xfId="3546"/>
    <cellStyle name="20% - Accent4 4 2 2 2 4" xfId="3543"/>
    <cellStyle name="20% - Accent4 4 2 2 3" xfId="713"/>
    <cellStyle name="20% - Accent4 4 2 2 3 2" xfId="714"/>
    <cellStyle name="20% - Accent4 4 2 2 3 2 2" xfId="3548"/>
    <cellStyle name="20% - Accent4 4 2 2 3 3" xfId="3547"/>
    <cellStyle name="20% - Accent4 4 2 2 4" xfId="715"/>
    <cellStyle name="20% - Accent4 4 2 2 4 2" xfId="3549"/>
    <cellStyle name="20% - Accent4 4 2 2 5" xfId="3542"/>
    <cellStyle name="20% - Accent4 4 2 3" xfId="716"/>
    <cellStyle name="20% - Accent4 4 2 3 2" xfId="717"/>
    <cellStyle name="20% - Accent4 4 2 3 2 2" xfId="718"/>
    <cellStyle name="20% - Accent4 4 2 3 2 2 2" xfId="3552"/>
    <cellStyle name="20% - Accent4 4 2 3 2 3" xfId="3551"/>
    <cellStyle name="20% - Accent4 4 2 3 3" xfId="719"/>
    <cellStyle name="20% - Accent4 4 2 3 3 2" xfId="3553"/>
    <cellStyle name="20% - Accent4 4 2 3 4" xfId="3550"/>
    <cellStyle name="20% - Accent4 4 2 4" xfId="720"/>
    <cellStyle name="20% - Accent4 4 2 4 2" xfId="721"/>
    <cellStyle name="20% - Accent4 4 2 4 2 2" xfId="3555"/>
    <cellStyle name="20% - Accent4 4 2 4 3" xfId="3554"/>
    <cellStyle name="20% - Accent4 4 2 5" xfId="722"/>
    <cellStyle name="20% - Accent4 4 2 5 2" xfId="3556"/>
    <cellStyle name="20% - Accent4 4 2 6" xfId="3541"/>
    <cellStyle name="20% - Accent4 4 3" xfId="723"/>
    <cellStyle name="20% - Accent4 4 3 2" xfId="724"/>
    <cellStyle name="20% - Accent4 4 3 2 2" xfId="725"/>
    <cellStyle name="20% - Accent4 4 3 2 2 2" xfId="726"/>
    <cellStyle name="20% - Accent4 4 3 2 2 2 2" xfId="3560"/>
    <cellStyle name="20% - Accent4 4 3 2 2 3" xfId="3559"/>
    <cellStyle name="20% - Accent4 4 3 2 3" xfId="727"/>
    <cellStyle name="20% - Accent4 4 3 2 3 2" xfId="3561"/>
    <cellStyle name="20% - Accent4 4 3 2 4" xfId="3558"/>
    <cellStyle name="20% - Accent4 4 3 3" xfId="728"/>
    <cellStyle name="20% - Accent4 4 3 3 2" xfId="729"/>
    <cellStyle name="20% - Accent4 4 3 3 2 2" xfId="3563"/>
    <cellStyle name="20% - Accent4 4 3 3 3" xfId="3562"/>
    <cellStyle name="20% - Accent4 4 3 4" xfId="730"/>
    <cellStyle name="20% - Accent4 4 3 4 2" xfId="3564"/>
    <cellStyle name="20% - Accent4 4 3 5" xfId="3557"/>
    <cellStyle name="20% - Accent4 4 4" xfId="731"/>
    <cellStyle name="20% - Accent4 4 4 2" xfId="732"/>
    <cellStyle name="20% - Accent4 4 4 2 2" xfId="733"/>
    <cellStyle name="20% - Accent4 4 4 2 2 2" xfId="3567"/>
    <cellStyle name="20% - Accent4 4 4 2 3" xfId="3566"/>
    <cellStyle name="20% - Accent4 4 4 3" xfId="734"/>
    <cellStyle name="20% - Accent4 4 4 3 2" xfId="3568"/>
    <cellStyle name="20% - Accent4 4 4 4" xfId="3565"/>
    <cellStyle name="20% - Accent4 4 5" xfId="735"/>
    <cellStyle name="20% - Accent4 4 5 2" xfId="736"/>
    <cellStyle name="20% - Accent4 4 5 2 2" xfId="3570"/>
    <cellStyle name="20% - Accent4 4 5 3" xfId="3569"/>
    <cellStyle name="20% - Accent4 4 6" xfId="737"/>
    <cellStyle name="20% - Accent4 4 6 2" xfId="3571"/>
    <cellStyle name="20% - Accent4 4 7" xfId="3540"/>
    <cellStyle name="20% - Accent4 5" xfId="738"/>
    <cellStyle name="20% - Accent4 5 2" xfId="739"/>
    <cellStyle name="20% - Accent4 5 2 2" xfId="740"/>
    <cellStyle name="20% - Accent4 5 2 2 2" xfId="741"/>
    <cellStyle name="20% - Accent4 5 2 2 2 2" xfId="742"/>
    <cellStyle name="20% - Accent4 5 2 2 2 2 2" xfId="3576"/>
    <cellStyle name="20% - Accent4 5 2 2 2 3" xfId="3575"/>
    <cellStyle name="20% - Accent4 5 2 2 3" xfId="743"/>
    <cellStyle name="20% - Accent4 5 2 2 3 2" xfId="3577"/>
    <cellStyle name="20% - Accent4 5 2 2 4" xfId="3574"/>
    <cellStyle name="20% - Accent4 5 2 3" xfId="744"/>
    <cellStyle name="20% - Accent4 5 2 3 2" xfId="745"/>
    <cellStyle name="20% - Accent4 5 2 3 2 2" xfId="3579"/>
    <cellStyle name="20% - Accent4 5 2 3 3" xfId="3578"/>
    <cellStyle name="20% - Accent4 5 2 4" xfId="746"/>
    <cellStyle name="20% - Accent4 5 2 4 2" xfId="3580"/>
    <cellStyle name="20% - Accent4 5 2 5" xfId="3573"/>
    <cellStyle name="20% - Accent4 5 3" xfId="747"/>
    <cellStyle name="20% - Accent4 5 3 2" xfId="748"/>
    <cellStyle name="20% - Accent4 5 3 2 2" xfId="749"/>
    <cellStyle name="20% - Accent4 5 3 2 2 2" xfId="3583"/>
    <cellStyle name="20% - Accent4 5 3 2 3" xfId="3582"/>
    <cellStyle name="20% - Accent4 5 3 3" xfId="750"/>
    <cellStyle name="20% - Accent4 5 3 3 2" xfId="3584"/>
    <cellStyle name="20% - Accent4 5 3 4" xfId="3581"/>
    <cellStyle name="20% - Accent4 5 4" xfId="751"/>
    <cellStyle name="20% - Accent4 5 4 2" xfId="752"/>
    <cellStyle name="20% - Accent4 5 4 2 2" xfId="3586"/>
    <cellStyle name="20% - Accent4 5 4 3" xfId="3585"/>
    <cellStyle name="20% - Accent4 5 5" xfId="753"/>
    <cellStyle name="20% - Accent4 5 5 2" xfId="3587"/>
    <cellStyle name="20% - Accent4 5 6" xfId="3572"/>
    <cellStyle name="20% - Accent4 6" xfId="754"/>
    <cellStyle name="20% - Accent4 6 2" xfId="755"/>
    <cellStyle name="20% - Accent4 6 2 2" xfId="756"/>
    <cellStyle name="20% - Accent4 6 2 2 2" xfId="757"/>
    <cellStyle name="20% - Accent4 6 2 2 2 2" xfId="758"/>
    <cellStyle name="20% - Accent4 6 2 2 2 2 2" xfId="3592"/>
    <cellStyle name="20% - Accent4 6 2 2 2 3" xfId="3591"/>
    <cellStyle name="20% - Accent4 6 2 2 3" xfId="759"/>
    <cellStyle name="20% - Accent4 6 2 2 3 2" xfId="3593"/>
    <cellStyle name="20% - Accent4 6 2 2 4" xfId="3590"/>
    <cellStyle name="20% - Accent4 6 2 3" xfId="760"/>
    <cellStyle name="20% - Accent4 6 2 3 2" xfId="761"/>
    <cellStyle name="20% - Accent4 6 2 3 2 2" xfId="3595"/>
    <cellStyle name="20% - Accent4 6 2 3 3" xfId="3594"/>
    <cellStyle name="20% - Accent4 6 2 4" xfId="762"/>
    <cellStyle name="20% - Accent4 6 2 4 2" xfId="3596"/>
    <cellStyle name="20% - Accent4 6 2 5" xfId="3589"/>
    <cellStyle name="20% - Accent4 6 3" xfId="763"/>
    <cellStyle name="20% - Accent4 6 3 2" xfId="764"/>
    <cellStyle name="20% - Accent4 6 3 2 2" xfId="765"/>
    <cellStyle name="20% - Accent4 6 3 2 2 2" xfId="3599"/>
    <cellStyle name="20% - Accent4 6 3 2 3" xfId="3598"/>
    <cellStyle name="20% - Accent4 6 3 3" xfId="766"/>
    <cellStyle name="20% - Accent4 6 3 3 2" xfId="3600"/>
    <cellStyle name="20% - Accent4 6 3 4" xfId="3597"/>
    <cellStyle name="20% - Accent4 6 4" xfId="767"/>
    <cellStyle name="20% - Accent4 6 4 2" xfId="768"/>
    <cellStyle name="20% - Accent4 6 4 2 2" xfId="3602"/>
    <cellStyle name="20% - Accent4 6 4 3" xfId="3601"/>
    <cellStyle name="20% - Accent4 6 5" xfId="769"/>
    <cellStyle name="20% - Accent4 6 5 2" xfId="3603"/>
    <cellStyle name="20% - Accent4 6 6" xfId="3588"/>
    <cellStyle name="20% - Accent4 7" xfId="770"/>
    <cellStyle name="20% - Accent4 7 2" xfId="771"/>
    <cellStyle name="20% - Accent4 7 2 2" xfId="772"/>
    <cellStyle name="20% - Accent4 7 2 2 2" xfId="773"/>
    <cellStyle name="20% - Accent4 7 2 2 2 2" xfId="3607"/>
    <cellStyle name="20% - Accent4 7 2 2 3" xfId="3606"/>
    <cellStyle name="20% - Accent4 7 2 3" xfId="774"/>
    <cellStyle name="20% - Accent4 7 2 3 2" xfId="3608"/>
    <cellStyle name="20% - Accent4 7 2 4" xfId="3605"/>
    <cellStyle name="20% - Accent4 7 3" xfId="775"/>
    <cellStyle name="20% - Accent4 7 3 2" xfId="776"/>
    <cellStyle name="20% - Accent4 7 3 2 2" xfId="3610"/>
    <cellStyle name="20% - Accent4 7 3 3" xfId="3609"/>
    <cellStyle name="20% - Accent4 7 4" xfId="777"/>
    <cellStyle name="20% - Accent4 7 4 2" xfId="3611"/>
    <cellStyle name="20% - Accent4 7 5" xfId="3604"/>
    <cellStyle name="20% - Accent4 8" xfId="778"/>
    <cellStyle name="20% - Accent4 8 2" xfId="779"/>
    <cellStyle name="20% - Accent4 8 2 2" xfId="780"/>
    <cellStyle name="20% - Accent4 8 2 2 2" xfId="3614"/>
    <cellStyle name="20% - Accent4 8 2 3" xfId="3613"/>
    <cellStyle name="20% - Accent4 8 3" xfId="781"/>
    <cellStyle name="20% - Accent4 8 3 2" xfId="3615"/>
    <cellStyle name="20% - Accent4 8 4" xfId="3612"/>
    <cellStyle name="20% - Accent4 9" xfId="782"/>
    <cellStyle name="20% - Accent4 9 2" xfId="783"/>
    <cellStyle name="20% - Accent4 9 2 2" xfId="784"/>
    <cellStyle name="20% - Accent4 9 2 2 2" xfId="3618"/>
    <cellStyle name="20% - Accent4 9 2 3" xfId="3617"/>
    <cellStyle name="20% - Accent4 9 3" xfId="785"/>
    <cellStyle name="20% - Accent4 9 3 2" xfId="3619"/>
    <cellStyle name="20% - Accent4 9 4" xfId="3616"/>
    <cellStyle name="20% - Accent5" xfId="34" builtinId="46" customBuiltin="1"/>
    <cellStyle name="20% - Accent5 10" xfId="786"/>
    <cellStyle name="20% - Accent5 10 2" xfId="787"/>
    <cellStyle name="20% - Accent5 10 2 2" xfId="788"/>
    <cellStyle name="20% - Accent5 10 2 2 2" xfId="3622"/>
    <cellStyle name="20% - Accent5 10 2 3" xfId="3621"/>
    <cellStyle name="20% - Accent5 10 3" xfId="789"/>
    <cellStyle name="20% - Accent5 10 3 2" xfId="3623"/>
    <cellStyle name="20% - Accent5 10 4" xfId="3620"/>
    <cellStyle name="20% - Accent5 11" xfId="790"/>
    <cellStyle name="20% - Accent5 11 2" xfId="791"/>
    <cellStyle name="20% - Accent5 11 2 2" xfId="792"/>
    <cellStyle name="20% - Accent5 11 2 2 2" xfId="3626"/>
    <cellStyle name="20% - Accent5 11 2 3" xfId="3625"/>
    <cellStyle name="20% - Accent5 11 3" xfId="793"/>
    <cellStyle name="20% - Accent5 11 3 2" xfId="3627"/>
    <cellStyle name="20% - Accent5 11 4" xfId="3624"/>
    <cellStyle name="20% - Accent5 12" xfId="794"/>
    <cellStyle name="20% - Accent5 12 2" xfId="795"/>
    <cellStyle name="20% - Accent5 12 2 2" xfId="3629"/>
    <cellStyle name="20% - Accent5 12 3" xfId="3628"/>
    <cellStyle name="20% - Accent5 13" xfId="796"/>
    <cellStyle name="20% - Accent5 13 2" xfId="797"/>
    <cellStyle name="20% - Accent5 13 2 2" xfId="3631"/>
    <cellStyle name="20% - Accent5 13 3" xfId="3630"/>
    <cellStyle name="20% - Accent5 14" xfId="798"/>
    <cellStyle name="20% - Accent5 14 2" xfId="799"/>
    <cellStyle name="20% - Accent5 14 2 2" xfId="3633"/>
    <cellStyle name="20% - Accent5 14 3" xfId="3632"/>
    <cellStyle name="20% - Accent5 15" xfId="800"/>
    <cellStyle name="20% - Accent5 15 2" xfId="801"/>
    <cellStyle name="20% - Accent5 15 2 2" xfId="3635"/>
    <cellStyle name="20% - Accent5 15 3" xfId="3634"/>
    <cellStyle name="20% - Accent5 16" xfId="802"/>
    <cellStyle name="20% - Accent5 16 2" xfId="803"/>
    <cellStyle name="20% - Accent5 16 2 2" xfId="3637"/>
    <cellStyle name="20% - Accent5 16 3" xfId="3636"/>
    <cellStyle name="20% - Accent5 17" xfId="804"/>
    <cellStyle name="20% - Accent5 17 2" xfId="805"/>
    <cellStyle name="20% - Accent5 17 2 2" xfId="3639"/>
    <cellStyle name="20% - Accent5 17 3" xfId="3638"/>
    <cellStyle name="20% - Accent5 18" xfId="806"/>
    <cellStyle name="20% - Accent5 18 2" xfId="807"/>
    <cellStyle name="20% - Accent5 18 2 2" xfId="3641"/>
    <cellStyle name="20% - Accent5 18 3" xfId="3640"/>
    <cellStyle name="20% - Accent5 19" xfId="808"/>
    <cellStyle name="20% - Accent5 19 2" xfId="809"/>
    <cellStyle name="20% - Accent5 19 2 2" xfId="3643"/>
    <cellStyle name="20% - Accent5 19 3" xfId="3642"/>
    <cellStyle name="20% - Accent5 2" xfId="810"/>
    <cellStyle name="20% - Accent5 2 2" xfId="811"/>
    <cellStyle name="20% - Accent5 2 2 2" xfId="812"/>
    <cellStyle name="20% - Accent5 2 2 2 2" xfId="813"/>
    <cellStyle name="20% - Accent5 2 2 2 2 2" xfId="814"/>
    <cellStyle name="20% - Accent5 2 2 2 2 2 2" xfId="815"/>
    <cellStyle name="20% - Accent5 2 2 2 2 2 2 2" xfId="3649"/>
    <cellStyle name="20% - Accent5 2 2 2 2 2 3" xfId="3648"/>
    <cellStyle name="20% - Accent5 2 2 2 2 3" xfId="816"/>
    <cellStyle name="20% - Accent5 2 2 2 2 3 2" xfId="3650"/>
    <cellStyle name="20% - Accent5 2 2 2 2 4" xfId="3647"/>
    <cellStyle name="20% - Accent5 2 2 2 3" xfId="817"/>
    <cellStyle name="20% - Accent5 2 2 2 3 2" xfId="818"/>
    <cellStyle name="20% - Accent5 2 2 2 3 2 2" xfId="3652"/>
    <cellStyle name="20% - Accent5 2 2 2 3 3" xfId="3651"/>
    <cellStyle name="20% - Accent5 2 2 2 4" xfId="819"/>
    <cellStyle name="20% - Accent5 2 2 2 4 2" xfId="3653"/>
    <cellStyle name="20% - Accent5 2 2 2 5" xfId="3646"/>
    <cellStyle name="20% - Accent5 2 2 3" xfId="820"/>
    <cellStyle name="20% - Accent5 2 2 3 2" xfId="821"/>
    <cellStyle name="20% - Accent5 2 2 3 2 2" xfId="822"/>
    <cellStyle name="20% - Accent5 2 2 3 2 2 2" xfId="3656"/>
    <cellStyle name="20% - Accent5 2 2 3 2 3" xfId="3655"/>
    <cellStyle name="20% - Accent5 2 2 3 3" xfId="823"/>
    <cellStyle name="20% - Accent5 2 2 3 3 2" xfId="3657"/>
    <cellStyle name="20% - Accent5 2 2 3 4" xfId="3654"/>
    <cellStyle name="20% - Accent5 2 2 4" xfId="824"/>
    <cellStyle name="20% - Accent5 2 2 4 2" xfId="825"/>
    <cellStyle name="20% - Accent5 2 2 4 2 2" xfId="3659"/>
    <cellStyle name="20% - Accent5 2 2 4 3" xfId="3658"/>
    <cellStyle name="20% - Accent5 2 2 5" xfId="826"/>
    <cellStyle name="20% - Accent5 2 2 5 2" xfId="3660"/>
    <cellStyle name="20% - Accent5 2 2 6" xfId="3645"/>
    <cellStyle name="20% - Accent5 2 3" xfId="827"/>
    <cellStyle name="20% - Accent5 2 3 2" xfId="828"/>
    <cellStyle name="20% - Accent5 2 3 2 2" xfId="829"/>
    <cellStyle name="20% - Accent5 2 3 2 2 2" xfId="830"/>
    <cellStyle name="20% - Accent5 2 3 2 2 2 2" xfId="3664"/>
    <cellStyle name="20% - Accent5 2 3 2 2 3" xfId="3663"/>
    <cellStyle name="20% - Accent5 2 3 2 3" xfId="831"/>
    <cellStyle name="20% - Accent5 2 3 2 3 2" xfId="3665"/>
    <cellStyle name="20% - Accent5 2 3 2 4" xfId="3662"/>
    <cellStyle name="20% - Accent5 2 3 3" xfId="832"/>
    <cellStyle name="20% - Accent5 2 3 3 2" xfId="833"/>
    <cellStyle name="20% - Accent5 2 3 3 2 2" xfId="3667"/>
    <cellStyle name="20% - Accent5 2 3 3 3" xfId="3666"/>
    <cellStyle name="20% - Accent5 2 3 4" xfId="834"/>
    <cellStyle name="20% - Accent5 2 3 4 2" xfId="3668"/>
    <cellStyle name="20% - Accent5 2 3 5" xfId="3661"/>
    <cellStyle name="20% - Accent5 2 4" xfId="835"/>
    <cellStyle name="20% - Accent5 2 4 2" xfId="836"/>
    <cellStyle name="20% - Accent5 2 4 2 2" xfId="837"/>
    <cellStyle name="20% - Accent5 2 4 2 2 2" xfId="3671"/>
    <cellStyle name="20% - Accent5 2 4 2 3" xfId="3670"/>
    <cellStyle name="20% - Accent5 2 4 3" xfId="838"/>
    <cellStyle name="20% - Accent5 2 4 3 2" xfId="3672"/>
    <cellStyle name="20% - Accent5 2 4 4" xfId="3669"/>
    <cellStyle name="20% - Accent5 2 5" xfId="839"/>
    <cellStyle name="20% - Accent5 2 5 2" xfId="840"/>
    <cellStyle name="20% - Accent5 2 5 2 2" xfId="3674"/>
    <cellStyle name="20% - Accent5 2 5 3" xfId="3673"/>
    <cellStyle name="20% - Accent5 2 6" xfId="841"/>
    <cellStyle name="20% - Accent5 2 6 2" xfId="3675"/>
    <cellStyle name="20% - Accent5 2 7" xfId="3644"/>
    <cellStyle name="20% - Accent5 20" xfId="842"/>
    <cellStyle name="20% - Accent5 20 2" xfId="843"/>
    <cellStyle name="20% - Accent5 20 2 2" xfId="3677"/>
    <cellStyle name="20% - Accent5 20 3" xfId="3676"/>
    <cellStyle name="20% - Accent5 21" xfId="844"/>
    <cellStyle name="20% - Accent5 21 2" xfId="845"/>
    <cellStyle name="20% - Accent5 21 2 2" xfId="3679"/>
    <cellStyle name="20% - Accent5 21 3" xfId="3678"/>
    <cellStyle name="20% - Accent5 22" xfId="846"/>
    <cellStyle name="20% - Accent5 22 2" xfId="847"/>
    <cellStyle name="20% - Accent5 22 2 2" xfId="3681"/>
    <cellStyle name="20% - Accent5 22 3" xfId="3680"/>
    <cellStyle name="20% - Accent5 23" xfId="848"/>
    <cellStyle name="20% - Accent5 23 2" xfId="849"/>
    <cellStyle name="20% - Accent5 23 2 2" xfId="3683"/>
    <cellStyle name="20% - Accent5 23 3" xfId="3682"/>
    <cellStyle name="20% - Accent5 24" xfId="850"/>
    <cellStyle name="20% - Accent5 24 2" xfId="851"/>
    <cellStyle name="20% - Accent5 24 2 2" xfId="3685"/>
    <cellStyle name="20% - Accent5 24 3" xfId="3684"/>
    <cellStyle name="20% - Accent5 25" xfId="852"/>
    <cellStyle name="20% - Accent5 25 2" xfId="853"/>
    <cellStyle name="20% - Accent5 25 2 2" xfId="3687"/>
    <cellStyle name="20% - Accent5 25 3" xfId="3686"/>
    <cellStyle name="20% - Accent5 26" xfId="854"/>
    <cellStyle name="20% - Accent5 26 2" xfId="855"/>
    <cellStyle name="20% - Accent5 26 2 2" xfId="3689"/>
    <cellStyle name="20% - Accent5 26 3" xfId="3688"/>
    <cellStyle name="20% - Accent5 27" xfId="856"/>
    <cellStyle name="20% - Accent5 27 2" xfId="3690"/>
    <cellStyle name="20% - Accent5 28" xfId="857"/>
    <cellStyle name="20% - Accent5 28 2" xfId="3691"/>
    <cellStyle name="20% - Accent5 29" xfId="2874"/>
    <cellStyle name="20% - Accent5 3" xfId="858"/>
    <cellStyle name="20% - Accent5 3 2" xfId="859"/>
    <cellStyle name="20% - Accent5 3 2 2" xfId="860"/>
    <cellStyle name="20% - Accent5 3 2 2 2" xfId="861"/>
    <cellStyle name="20% - Accent5 3 2 2 2 2" xfId="862"/>
    <cellStyle name="20% - Accent5 3 2 2 2 2 2" xfId="863"/>
    <cellStyle name="20% - Accent5 3 2 2 2 2 2 2" xfId="3697"/>
    <cellStyle name="20% - Accent5 3 2 2 2 2 3" xfId="3696"/>
    <cellStyle name="20% - Accent5 3 2 2 2 3" xfId="864"/>
    <cellStyle name="20% - Accent5 3 2 2 2 3 2" xfId="3698"/>
    <cellStyle name="20% - Accent5 3 2 2 2 4" xfId="3695"/>
    <cellStyle name="20% - Accent5 3 2 2 3" xfId="865"/>
    <cellStyle name="20% - Accent5 3 2 2 3 2" xfId="866"/>
    <cellStyle name="20% - Accent5 3 2 2 3 2 2" xfId="3700"/>
    <cellStyle name="20% - Accent5 3 2 2 3 3" xfId="3699"/>
    <cellStyle name="20% - Accent5 3 2 2 4" xfId="867"/>
    <cellStyle name="20% - Accent5 3 2 2 4 2" xfId="3701"/>
    <cellStyle name="20% - Accent5 3 2 2 5" xfId="3694"/>
    <cellStyle name="20% - Accent5 3 2 3" xfId="868"/>
    <cellStyle name="20% - Accent5 3 2 3 2" xfId="869"/>
    <cellStyle name="20% - Accent5 3 2 3 2 2" xfId="870"/>
    <cellStyle name="20% - Accent5 3 2 3 2 2 2" xfId="3704"/>
    <cellStyle name="20% - Accent5 3 2 3 2 3" xfId="3703"/>
    <cellStyle name="20% - Accent5 3 2 3 3" xfId="871"/>
    <cellStyle name="20% - Accent5 3 2 3 3 2" xfId="3705"/>
    <cellStyle name="20% - Accent5 3 2 3 4" xfId="3702"/>
    <cellStyle name="20% - Accent5 3 2 4" xfId="872"/>
    <cellStyle name="20% - Accent5 3 2 4 2" xfId="873"/>
    <cellStyle name="20% - Accent5 3 2 4 2 2" xfId="3707"/>
    <cellStyle name="20% - Accent5 3 2 4 3" xfId="3706"/>
    <cellStyle name="20% - Accent5 3 2 5" xfId="874"/>
    <cellStyle name="20% - Accent5 3 2 5 2" xfId="3708"/>
    <cellStyle name="20% - Accent5 3 2 6" xfId="3693"/>
    <cellStyle name="20% - Accent5 3 3" xfId="875"/>
    <cellStyle name="20% - Accent5 3 3 2" xfId="876"/>
    <cellStyle name="20% - Accent5 3 3 2 2" xfId="877"/>
    <cellStyle name="20% - Accent5 3 3 2 2 2" xfId="878"/>
    <cellStyle name="20% - Accent5 3 3 2 2 2 2" xfId="3712"/>
    <cellStyle name="20% - Accent5 3 3 2 2 3" xfId="3711"/>
    <cellStyle name="20% - Accent5 3 3 2 3" xfId="879"/>
    <cellStyle name="20% - Accent5 3 3 2 3 2" xfId="3713"/>
    <cellStyle name="20% - Accent5 3 3 2 4" xfId="3710"/>
    <cellStyle name="20% - Accent5 3 3 3" xfId="880"/>
    <cellStyle name="20% - Accent5 3 3 3 2" xfId="881"/>
    <cellStyle name="20% - Accent5 3 3 3 2 2" xfId="3715"/>
    <cellStyle name="20% - Accent5 3 3 3 3" xfId="3714"/>
    <cellStyle name="20% - Accent5 3 3 4" xfId="882"/>
    <cellStyle name="20% - Accent5 3 3 4 2" xfId="3716"/>
    <cellStyle name="20% - Accent5 3 3 5" xfId="3709"/>
    <cellStyle name="20% - Accent5 3 4" xfId="883"/>
    <cellStyle name="20% - Accent5 3 4 2" xfId="884"/>
    <cellStyle name="20% - Accent5 3 4 2 2" xfId="885"/>
    <cellStyle name="20% - Accent5 3 4 2 2 2" xfId="3719"/>
    <cellStyle name="20% - Accent5 3 4 2 3" xfId="3718"/>
    <cellStyle name="20% - Accent5 3 4 3" xfId="886"/>
    <cellStyle name="20% - Accent5 3 4 3 2" xfId="3720"/>
    <cellStyle name="20% - Accent5 3 4 4" xfId="3717"/>
    <cellStyle name="20% - Accent5 3 5" xfId="887"/>
    <cellStyle name="20% - Accent5 3 5 2" xfId="888"/>
    <cellStyle name="20% - Accent5 3 5 2 2" xfId="3722"/>
    <cellStyle name="20% - Accent5 3 5 3" xfId="3721"/>
    <cellStyle name="20% - Accent5 3 6" xfId="889"/>
    <cellStyle name="20% - Accent5 3 6 2" xfId="3723"/>
    <cellStyle name="20% - Accent5 3 7" xfId="3692"/>
    <cellStyle name="20% - Accent5 4" xfId="890"/>
    <cellStyle name="20% - Accent5 4 2" xfId="891"/>
    <cellStyle name="20% - Accent5 4 2 2" xfId="892"/>
    <cellStyle name="20% - Accent5 4 2 2 2" xfId="893"/>
    <cellStyle name="20% - Accent5 4 2 2 2 2" xfId="894"/>
    <cellStyle name="20% - Accent5 4 2 2 2 2 2" xfId="895"/>
    <cellStyle name="20% - Accent5 4 2 2 2 2 2 2" xfId="3729"/>
    <cellStyle name="20% - Accent5 4 2 2 2 2 3" xfId="3728"/>
    <cellStyle name="20% - Accent5 4 2 2 2 3" xfId="896"/>
    <cellStyle name="20% - Accent5 4 2 2 2 3 2" xfId="3730"/>
    <cellStyle name="20% - Accent5 4 2 2 2 4" xfId="3727"/>
    <cellStyle name="20% - Accent5 4 2 2 3" xfId="897"/>
    <cellStyle name="20% - Accent5 4 2 2 3 2" xfId="898"/>
    <cellStyle name="20% - Accent5 4 2 2 3 2 2" xfId="3732"/>
    <cellStyle name="20% - Accent5 4 2 2 3 3" xfId="3731"/>
    <cellStyle name="20% - Accent5 4 2 2 4" xfId="899"/>
    <cellStyle name="20% - Accent5 4 2 2 4 2" xfId="3733"/>
    <cellStyle name="20% - Accent5 4 2 2 5" xfId="3726"/>
    <cellStyle name="20% - Accent5 4 2 3" xfId="900"/>
    <cellStyle name="20% - Accent5 4 2 3 2" xfId="901"/>
    <cellStyle name="20% - Accent5 4 2 3 2 2" xfId="902"/>
    <cellStyle name="20% - Accent5 4 2 3 2 2 2" xfId="3736"/>
    <cellStyle name="20% - Accent5 4 2 3 2 3" xfId="3735"/>
    <cellStyle name="20% - Accent5 4 2 3 3" xfId="903"/>
    <cellStyle name="20% - Accent5 4 2 3 3 2" xfId="3737"/>
    <cellStyle name="20% - Accent5 4 2 3 4" xfId="3734"/>
    <cellStyle name="20% - Accent5 4 2 4" xfId="904"/>
    <cellStyle name="20% - Accent5 4 2 4 2" xfId="905"/>
    <cellStyle name="20% - Accent5 4 2 4 2 2" xfId="3739"/>
    <cellStyle name="20% - Accent5 4 2 4 3" xfId="3738"/>
    <cellStyle name="20% - Accent5 4 2 5" xfId="906"/>
    <cellStyle name="20% - Accent5 4 2 5 2" xfId="3740"/>
    <cellStyle name="20% - Accent5 4 2 6" xfId="3725"/>
    <cellStyle name="20% - Accent5 4 3" xfId="907"/>
    <cellStyle name="20% - Accent5 4 3 2" xfId="908"/>
    <cellStyle name="20% - Accent5 4 3 2 2" xfId="909"/>
    <cellStyle name="20% - Accent5 4 3 2 2 2" xfId="910"/>
    <cellStyle name="20% - Accent5 4 3 2 2 2 2" xfId="3744"/>
    <cellStyle name="20% - Accent5 4 3 2 2 3" xfId="3743"/>
    <cellStyle name="20% - Accent5 4 3 2 3" xfId="911"/>
    <cellStyle name="20% - Accent5 4 3 2 3 2" xfId="3745"/>
    <cellStyle name="20% - Accent5 4 3 2 4" xfId="3742"/>
    <cellStyle name="20% - Accent5 4 3 3" xfId="912"/>
    <cellStyle name="20% - Accent5 4 3 3 2" xfId="913"/>
    <cellStyle name="20% - Accent5 4 3 3 2 2" xfId="3747"/>
    <cellStyle name="20% - Accent5 4 3 3 3" xfId="3746"/>
    <cellStyle name="20% - Accent5 4 3 4" xfId="914"/>
    <cellStyle name="20% - Accent5 4 3 4 2" xfId="3748"/>
    <cellStyle name="20% - Accent5 4 3 5" xfId="3741"/>
    <cellStyle name="20% - Accent5 4 4" xfId="915"/>
    <cellStyle name="20% - Accent5 4 4 2" xfId="916"/>
    <cellStyle name="20% - Accent5 4 4 2 2" xfId="917"/>
    <cellStyle name="20% - Accent5 4 4 2 2 2" xfId="3751"/>
    <cellStyle name="20% - Accent5 4 4 2 3" xfId="3750"/>
    <cellStyle name="20% - Accent5 4 4 3" xfId="918"/>
    <cellStyle name="20% - Accent5 4 4 3 2" xfId="3752"/>
    <cellStyle name="20% - Accent5 4 4 4" xfId="3749"/>
    <cellStyle name="20% - Accent5 4 5" xfId="919"/>
    <cellStyle name="20% - Accent5 4 5 2" xfId="920"/>
    <cellStyle name="20% - Accent5 4 5 2 2" xfId="3754"/>
    <cellStyle name="20% - Accent5 4 5 3" xfId="3753"/>
    <cellStyle name="20% - Accent5 4 6" xfId="921"/>
    <cellStyle name="20% - Accent5 4 6 2" xfId="3755"/>
    <cellStyle name="20% - Accent5 4 7" xfId="3724"/>
    <cellStyle name="20% - Accent5 5" xfId="922"/>
    <cellStyle name="20% - Accent5 5 2" xfId="923"/>
    <cellStyle name="20% - Accent5 5 2 2" xfId="924"/>
    <cellStyle name="20% - Accent5 5 2 2 2" xfId="925"/>
    <cellStyle name="20% - Accent5 5 2 2 2 2" xfId="926"/>
    <cellStyle name="20% - Accent5 5 2 2 2 2 2" xfId="3760"/>
    <cellStyle name="20% - Accent5 5 2 2 2 3" xfId="3759"/>
    <cellStyle name="20% - Accent5 5 2 2 3" xfId="927"/>
    <cellStyle name="20% - Accent5 5 2 2 3 2" xfId="3761"/>
    <cellStyle name="20% - Accent5 5 2 2 4" xfId="3758"/>
    <cellStyle name="20% - Accent5 5 2 3" xfId="928"/>
    <cellStyle name="20% - Accent5 5 2 3 2" xfId="929"/>
    <cellStyle name="20% - Accent5 5 2 3 2 2" xfId="3763"/>
    <cellStyle name="20% - Accent5 5 2 3 3" xfId="3762"/>
    <cellStyle name="20% - Accent5 5 2 4" xfId="930"/>
    <cellStyle name="20% - Accent5 5 2 4 2" xfId="3764"/>
    <cellStyle name="20% - Accent5 5 2 5" xfId="3757"/>
    <cellStyle name="20% - Accent5 5 3" xfId="931"/>
    <cellStyle name="20% - Accent5 5 3 2" xfId="932"/>
    <cellStyle name="20% - Accent5 5 3 2 2" xfId="933"/>
    <cellStyle name="20% - Accent5 5 3 2 2 2" xfId="3767"/>
    <cellStyle name="20% - Accent5 5 3 2 3" xfId="3766"/>
    <cellStyle name="20% - Accent5 5 3 3" xfId="934"/>
    <cellStyle name="20% - Accent5 5 3 3 2" xfId="3768"/>
    <cellStyle name="20% - Accent5 5 3 4" xfId="3765"/>
    <cellStyle name="20% - Accent5 5 4" xfId="935"/>
    <cellStyle name="20% - Accent5 5 4 2" xfId="936"/>
    <cellStyle name="20% - Accent5 5 4 2 2" xfId="3770"/>
    <cellStyle name="20% - Accent5 5 4 3" xfId="3769"/>
    <cellStyle name="20% - Accent5 5 5" xfId="937"/>
    <cellStyle name="20% - Accent5 5 5 2" xfId="3771"/>
    <cellStyle name="20% - Accent5 5 6" xfId="3756"/>
    <cellStyle name="20% - Accent5 6" xfId="938"/>
    <cellStyle name="20% - Accent5 6 2" xfId="939"/>
    <cellStyle name="20% - Accent5 6 2 2" xfId="940"/>
    <cellStyle name="20% - Accent5 6 2 2 2" xfId="941"/>
    <cellStyle name="20% - Accent5 6 2 2 2 2" xfId="942"/>
    <cellStyle name="20% - Accent5 6 2 2 2 2 2" xfId="3776"/>
    <cellStyle name="20% - Accent5 6 2 2 2 3" xfId="3775"/>
    <cellStyle name="20% - Accent5 6 2 2 3" xfId="943"/>
    <cellStyle name="20% - Accent5 6 2 2 3 2" xfId="3777"/>
    <cellStyle name="20% - Accent5 6 2 2 4" xfId="3774"/>
    <cellStyle name="20% - Accent5 6 2 3" xfId="944"/>
    <cellStyle name="20% - Accent5 6 2 3 2" xfId="945"/>
    <cellStyle name="20% - Accent5 6 2 3 2 2" xfId="3779"/>
    <cellStyle name="20% - Accent5 6 2 3 3" xfId="3778"/>
    <cellStyle name="20% - Accent5 6 2 4" xfId="946"/>
    <cellStyle name="20% - Accent5 6 2 4 2" xfId="3780"/>
    <cellStyle name="20% - Accent5 6 2 5" xfId="3773"/>
    <cellStyle name="20% - Accent5 6 3" xfId="947"/>
    <cellStyle name="20% - Accent5 6 3 2" xfId="948"/>
    <cellStyle name="20% - Accent5 6 3 2 2" xfId="949"/>
    <cellStyle name="20% - Accent5 6 3 2 2 2" xfId="3783"/>
    <cellStyle name="20% - Accent5 6 3 2 3" xfId="3782"/>
    <cellStyle name="20% - Accent5 6 3 3" xfId="950"/>
    <cellStyle name="20% - Accent5 6 3 3 2" xfId="3784"/>
    <cellStyle name="20% - Accent5 6 3 4" xfId="3781"/>
    <cellStyle name="20% - Accent5 6 4" xfId="951"/>
    <cellStyle name="20% - Accent5 6 4 2" xfId="952"/>
    <cellStyle name="20% - Accent5 6 4 2 2" xfId="3786"/>
    <cellStyle name="20% - Accent5 6 4 3" xfId="3785"/>
    <cellStyle name="20% - Accent5 6 5" xfId="953"/>
    <cellStyle name="20% - Accent5 6 5 2" xfId="3787"/>
    <cellStyle name="20% - Accent5 6 6" xfId="3772"/>
    <cellStyle name="20% - Accent5 7" xfId="954"/>
    <cellStyle name="20% - Accent5 7 2" xfId="955"/>
    <cellStyle name="20% - Accent5 7 2 2" xfId="956"/>
    <cellStyle name="20% - Accent5 7 2 2 2" xfId="957"/>
    <cellStyle name="20% - Accent5 7 2 2 2 2" xfId="3791"/>
    <cellStyle name="20% - Accent5 7 2 2 3" xfId="3790"/>
    <cellStyle name="20% - Accent5 7 2 3" xfId="958"/>
    <cellStyle name="20% - Accent5 7 2 3 2" xfId="3792"/>
    <cellStyle name="20% - Accent5 7 2 4" xfId="3789"/>
    <cellStyle name="20% - Accent5 7 3" xfId="959"/>
    <cellStyle name="20% - Accent5 7 3 2" xfId="960"/>
    <cellStyle name="20% - Accent5 7 3 2 2" xfId="3794"/>
    <cellStyle name="20% - Accent5 7 3 3" xfId="3793"/>
    <cellStyle name="20% - Accent5 7 4" xfId="961"/>
    <cellStyle name="20% - Accent5 7 4 2" xfId="3795"/>
    <cellStyle name="20% - Accent5 7 5" xfId="3788"/>
    <cellStyle name="20% - Accent5 8" xfId="962"/>
    <cellStyle name="20% - Accent5 8 2" xfId="963"/>
    <cellStyle name="20% - Accent5 8 2 2" xfId="964"/>
    <cellStyle name="20% - Accent5 8 2 2 2" xfId="3798"/>
    <cellStyle name="20% - Accent5 8 2 3" xfId="3797"/>
    <cellStyle name="20% - Accent5 8 3" xfId="965"/>
    <cellStyle name="20% - Accent5 8 3 2" xfId="3799"/>
    <cellStyle name="20% - Accent5 8 4" xfId="3796"/>
    <cellStyle name="20% - Accent5 9" xfId="966"/>
    <cellStyle name="20% - Accent5 9 2" xfId="967"/>
    <cellStyle name="20% - Accent5 9 2 2" xfId="968"/>
    <cellStyle name="20% - Accent5 9 2 2 2" xfId="3802"/>
    <cellStyle name="20% - Accent5 9 2 3" xfId="3801"/>
    <cellStyle name="20% - Accent5 9 3" xfId="969"/>
    <cellStyle name="20% - Accent5 9 3 2" xfId="3803"/>
    <cellStyle name="20% - Accent5 9 4" xfId="3800"/>
    <cellStyle name="20% - Accent6" xfId="38" builtinId="50" customBuiltin="1"/>
    <cellStyle name="20% - Accent6 10" xfId="970"/>
    <cellStyle name="20% - Accent6 10 2" xfId="971"/>
    <cellStyle name="20% - Accent6 10 2 2" xfId="972"/>
    <cellStyle name="20% - Accent6 10 2 2 2" xfId="3806"/>
    <cellStyle name="20% - Accent6 10 2 3" xfId="3805"/>
    <cellStyle name="20% - Accent6 10 3" xfId="973"/>
    <cellStyle name="20% - Accent6 10 3 2" xfId="3807"/>
    <cellStyle name="20% - Accent6 10 4" xfId="3804"/>
    <cellStyle name="20% - Accent6 11" xfId="974"/>
    <cellStyle name="20% - Accent6 11 2" xfId="975"/>
    <cellStyle name="20% - Accent6 11 2 2" xfId="976"/>
    <cellStyle name="20% - Accent6 11 2 2 2" xfId="3810"/>
    <cellStyle name="20% - Accent6 11 2 3" xfId="3809"/>
    <cellStyle name="20% - Accent6 11 3" xfId="977"/>
    <cellStyle name="20% - Accent6 11 3 2" xfId="3811"/>
    <cellStyle name="20% - Accent6 11 4" xfId="3808"/>
    <cellStyle name="20% - Accent6 12" xfId="978"/>
    <cellStyle name="20% - Accent6 12 2" xfId="979"/>
    <cellStyle name="20% - Accent6 12 2 2" xfId="3813"/>
    <cellStyle name="20% - Accent6 12 3" xfId="3812"/>
    <cellStyle name="20% - Accent6 13" xfId="980"/>
    <cellStyle name="20% - Accent6 13 2" xfId="981"/>
    <cellStyle name="20% - Accent6 13 2 2" xfId="3815"/>
    <cellStyle name="20% - Accent6 13 3" xfId="3814"/>
    <cellStyle name="20% - Accent6 14" xfId="982"/>
    <cellStyle name="20% - Accent6 14 2" xfId="983"/>
    <cellStyle name="20% - Accent6 14 2 2" xfId="3817"/>
    <cellStyle name="20% - Accent6 14 3" xfId="3816"/>
    <cellStyle name="20% - Accent6 15" xfId="984"/>
    <cellStyle name="20% - Accent6 15 2" xfId="985"/>
    <cellStyle name="20% - Accent6 15 2 2" xfId="3819"/>
    <cellStyle name="20% - Accent6 15 3" xfId="3818"/>
    <cellStyle name="20% - Accent6 16" xfId="986"/>
    <cellStyle name="20% - Accent6 16 2" xfId="987"/>
    <cellStyle name="20% - Accent6 16 2 2" xfId="3821"/>
    <cellStyle name="20% - Accent6 16 3" xfId="3820"/>
    <cellStyle name="20% - Accent6 17" xfId="988"/>
    <cellStyle name="20% - Accent6 17 2" xfId="989"/>
    <cellStyle name="20% - Accent6 17 2 2" xfId="3823"/>
    <cellStyle name="20% - Accent6 17 3" xfId="3822"/>
    <cellStyle name="20% - Accent6 18" xfId="990"/>
    <cellStyle name="20% - Accent6 18 2" xfId="991"/>
    <cellStyle name="20% - Accent6 18 2 2" xfId="3825"/>
    <cellStyle name="20% - Accent6 18 3" xfId="3824"/>
    <cellStyle name="20% - Accent6 19" xfId="992"/>
    <cellStyle name="20% - Accent6 19 2" xfId="993"/>
    <cellStyle name="20% - Accent6 19 2 2" xfId="3827"/>
    <cellStyle name="20% - Accent6 19 3" xfId="3826"/>
    <cellStyle name="20% - Accent6 2" xfId="994"/>
    <cellStyle name="20% - Accent6 2 2" xfId="995"/>
    <cellStyle name="20% - Accent6 2 2 2" xfId="996"/>
    <cellStyle name="20% - Accent6 2 2 2 2" xfId="997"/>
    <cellStyle name="20% - Accent6 2 2 2 2 2" xfId="998"/>
    <cellStyle name="20% - Accent6 2 2 2 2 2 2" xfId="999"/>
    <cellStyle name="20% - Accent6 2 2 2 2 2 2 2" xfId="3833"/>
    <cellStyle name="20% - Accent6 2 2 2 2 2 3" xfId="3832"/>
    <cellStyle name="20% - Accent6 2 2 2 2 3" xfId="1000"/>
    <cellStyle name="20% - Accent6 2 2 2 2 3 2" xfId="3834"/>
    <cellStyle name="20% - Accent6 2 2 2 2 4" xfId="3831"/>
    <cellStyle name="20% - Accent6 2 2 2 3" xfId="1001"/>
    <cellStyle name="20% - Accent6 2 2 2 3 2" xfId="1002"/>
    <cellStyle name="20% - Accent6 2 2 2 3 2 2" xfId="3836"/>
    <cellStyle name="20% - Accent6 2 2 2 3 3" xfId="3835"/>
    <cellStyle name="20% - Accent6 2 2 2 4" xfId="1003"/>
    <cellStyle name="20% - Accent6 2 2 2 4 2" xfId="3837"/>
    <cellStyle name="20% - Accent6 2 2 2 5" xfId="3830"/>
    <cellStyle name="20% - Accent6 2 2 3" xfId="1004"/>
    <cellStyle name="20% - Accent6 2 2 3 2" xfId="1005"/>
    <cellStyle name="20% - Accent6 2 2 3 2 2" xfId="1006"/>
    <cellStyle name="20% - Accent6 2 2 3 2 2 2" xfId="3840"/>
    <cellStyle name="20% - Accent6 2 2 3 2 3" xfId="3839"/>
    <cellStyle name="20% - Accent6 2 2 3 3" xfId="1007"/>
    <cellStyle name="20% - Accent6 2 2 3 3 2" xfId="3841"/>
    <cellStyle name="20% - Accent6 2 2 3 4" xfId="3838"/>
    <cellStyle name="20% - Accent6 2 2 4" xfId="1008"/>
    <cellStyle name="20% - Accent6 2 2 4 2" xfId="1009"/>
    <cellStyle name="20% - Accent6 2 2 4 2 2" xfId="3843"/>
    <cellStyle name="20% - Accent6 2 2 4 3" xfId="3842"/>
    <cellStyle name="20% - Accent6 2 2 5" xfId="1010"/>
    <cellStyle name="20% - Accent6 2 2 5 2" xfId="3844"/>
    <cellStyle name="20% - Accent6 2 2 6" xfId="3829"/>
    <cellStyle name="20% - Accent6 2 3" xfId="1011"/>
    <cellStyle name="20% - Accent6 2 3 2" xfId="1012"/>
    <cellStyle name="20% - Accent6 2 3 2 2" xfId="1013"/>
    <cellStyle name="20% - Accent6 2 3 2 2 2" xfId="1014"/>
    <cellStyle name="20% - Accent6 2 3 2 2 2 2" xfId="3848"/>
    <cellStyle name="20% - Accent6 2 3 2 2 3" xfId="3847"/>
    <cellStyle name="20% - Accent6 2 3 2 3" xfId="1015"/>
    <cellStyle name="20% - Accent6 2 3 2 3 2" xfId="3849"/>
    <cellStyle name="20% - Accent6 2 3 2 4" xfId="3846"/>
    <cellStyle name="20% - Accent6 2 3 3" xfId="1016"/>
    <cellStyle name="20% - Accent6 2 3 3 2" xfId="1017"/>
    <cellStyle name="20% - Accent6 2 3 3 2 2" xfId="3851"/>
    <cellStyle name="20% - Accent6 2 3 3 3" xfId="3850"/>
    <cellStyle name="20% - Accent6 2 3 4" xfId="1018"/>
    <cellStyle name="20% - Accent6 2 3 4 2" xfId="3852"/>
    <cellStyle name="20% - Accent6 2 3 5" xfId="3845"/>
    <cellStyle name="20% - Accent6 2 4" xfId="1019"/>
    <cellStyle name="20% - Accent6 2 4 2" xfId="1020"/>
    <cellStyle name="20% - Accent6 2 4 2 2" xfId="1021"/>
    <cellStyle name="20% - Accent6 2 4 2 2 2" xfId="3855"/>
    <cellStyle name="20% - Accent6 2 4 2 3" xfId="3854"/>
    <cellStyle name="20% - Accent6 2 4 3" xfId="1022"/>
    <cellStyle name="20% - Accent6 2 4 3 2" xfId="3856"/>
    <cellStyle name="20% - Accent6 2 4 4" xfId="3853"/>
    <cellStyle name="20% - Accent6 2 5" xfId="1023"/>
    <cellStyle name="20% - Accent6 2 5 2" xfId="1024"/>
    <cellStyle name="20% - Accent6 2 5 2 2" xfId="3858"/>
    <cellStyle name="20% - Accent6 2 5 3" xfId="3857"/>
    <cellStyle name="20% - Accent6 2 6" xfId="1025"/>
    <cellStyle name="20% - Accent6 2 6 2" xfId="3859"/>
    <cellStyle name="20% - Accent6 2 7" xfId="3828"/>
    <cellStyle name="20% - Accent6 20" xfId="1026"/>
    <cellStyle name="20% - Accent6 20 2" xfId="1027"/>
    <cellStyle name="20% - Accent6 20 2 2" xfId="3861"/>
    <cellStyle name="20% - Accent6 20 3" xfId="3860"/>
    <cellStyle name="20% - Accent6 21" xfId="1028"/>
    <cellStyle name="20% - Accent6 21 2" xfId="1029"/>
    <cellStyle name="20% - Accent6 21 2 2" xfId="3863"/>
    <cellStyle name="20% - Accent6 21 3" xfId="3862"/>
    <cellStyle name="20% - Accent6 22" xfId="1030"/>
    <cellStyle name="20% - Accent6 22 2" xfId="1031"/>
    <cellStyle name="20% - Accent6 22 2 2" xfId="3865"/>
    <cellStyle name="20% - Accent6 22 3" xfId="3864"/>
    <cellStyle name="20% - Accent6 23" xfId="1032"/>
    <cellStyle name="20% - Accent6 23 2" xfId="1033"/>
    <cellStyle name="20% - Accent6 23 2 2" xfId="3867"/>
    <cellStyle name="20% - Accent6 23 3" xfId="3866"/>
    <cellStyle name="20% - Accent6 24" xfId="1034"/>
    <cellStyle name="20% - Accent6 24 2" xfId="1035"/>
    <cellStyle name="20% - Accent6 24 2 2" xfId="3869"/>
    <cellStyle name="20% - Accent6 24 3" xfId="3868"/>
    <cellStyle name="20% - Accent6 25" xfId="1036"/>
    <cellStyle name="20% - Accent6 25 2" xfId="1037"/>
    <cellStyle name="20% - Accent6 25 2 2" xfId="3871"/>
    <cellStyle name="20% - Accent6 25 3" xfId="3870"/>
    <cellStyle name="20% - Accent6 26" xfId="1038"/>
    <cellStyle name="20% - Accent6 26 2" xfId="1039"/>
    <cellStyle name="20% - Accent6 26 2 2" xfId="3873"/>
    <cellStyle name="20% - Accent6 26 3" xfId="3872"/>
    <cellStyle name="20% - Accent6 27" xfId="1040"/>
    <cellStyle name="20% - Accent6 27 2" xfId="3874"/>
    <cellStyle name="20% - Accent6 28" xfId="1041"/>
    <cellStyle name="20% - Accent6 28 2" xfId="3875"/>
    <cellStyle name="20% - Accent6 29" xfId="2876"/>
    <cellStyle name="20% - Accent6 3" xfId="1042"/>
    <cellStyle name="20% - Accent6 3 2" xfId="1043"/>
    <cellStyle name="20% - Accent6 3 2 2" xfId="1044"/>
    <cellStyle name="20% - Accent6 3 2 2 2" xfId="1045"/>
    <cellStyle name="20% - Accent6 3 2 2 2 2" xfId="1046"/>
    <cellStyle name="20% - Accent6 3 2 2 2 2 2" xfId="1047"/>
    <cellStyle name="20% - Accent6 3 2 2 2 2 2 2" xfId="3881"/>
    <cellStyle name="20% - Accent6 3 2 2 2 2 3" xfId="3880"/>
    <cellStyle name="20% - Accent6 3 2 2 2 3" xfId="1048"/>
    <cellStyle name="20% - Accent6 3 2 2 2 3 2" xfId="3882"/>
    <cellStyle name="20% - Accent6 3 2 2 2 4" xfId="3879"/>
    <cellStyle name="20% - Accent6 3 2 2 3" xfId="1049"/>
    <cellStyle name="20% - Accent6 3 2 2 3 2" xfId="1050"/>
    <cellStyle name="20% - Accent6 3 2 2 3 2 2" xfId="3884"/>
    <cellStyle name="20% - Accent6 3 2 2 3 3" xfId="3883"/>
    <cellStyle name="20% - Accent6 3 2 2 4" xfId="1051"/>
    <cellStyle name="20% - Accent6 3 2 2 4 2" xfId="3885"/>
    <cellStyle name="20% - Accent6 3 2 2 5" xfId="3878"/>
    <cellStyle name="20% - Accent6 3 2 3" xfId="1052"/>
    <cellStyle name="20% - Accent6 3 2 3 2" xfId="1053"/>
    <cellStyle name="20% - Accent6 3 2 3 2 2" xfId="1054"/>
    <cellStyle name="20% - Accent6 3 2 3 2 2 2" xfId="3888"/>
    <cellStyle name="20% - Accent6 3 2 3 2 3" xfId="3887"/>
    <cellStyle name="20% - Accent6 3 2 3 3" xfId="1055"/>
    <cellStyle name="20% - Accent6 3 2 3 3 2" xfId="3889"/>
    <cellStyle name="20% - Accent6 3 2 3 4" xfId="3886"/>
    <cellStyle name="20% - Accent6 3 2 4" xfId="1056"/>
    <cellStyle name="20% - Accent6 3 2 4 2" xfId="1057"/>
    <cellStyle name="20% - Accent6 3 2 4 2 2" xfId="3891"/>
    <cellStyle name="20% - Accent6 3 2 4 3" xfId="3890"/>
    <cellStyle name="20% - Accent6 3 2 5" xfId="1058"/>
    <cellStyle name="20% - Accent6 3 2 5 2" xfId="3892"/>
    <cellStyle name="20% - Accent6 3 2 6" xfId="3877"/>
    <cellStyle name="20% - Accent6 3 3" xfId="1059"/>
    <cellStyle name="20% - Accent6 3 3 2" xfId="1060"/>
    <cellStyle name="20% - Accent6 3 3 2 2" xfId="1061"/>
    <cellStyle name="20% - Accent6 3 3 2 2 2" xfId="1062"/>
    <cellStyle name="20% - Accent6 3 3 2 2 2 2" xfId="3896"/>
    <cellStyle name="20% - Accent6 3 3 2 2 3" xfId="3895"/>
    <cellStyle name="20% - Accent6 3 3 2 3" xfId="1063"/>
    <cellStyle name="20% - Accent6 3 3 2 3 2" xfId="3897"/>
    <cellStyle name="20% - Accent6 3 3 2 4" xfId="3894"/>
    <cellStyle name="20% - Accent6 3 3 3" xfId="1064"/>
    <cellStyle name="20% - Accent6 3 3 3 2" xfId="1065"/>
    <cellStyle name="20% - Accent6 3 3 3 2 2" xfId="3899"/>
    <cellStyle name="20% - Accent6 3 3 3 3" xfId="3898"/>
    <cellStyle name="20% - Accent6 3 3 4" xfId="1066"/>
    <cellStyle name="20% - Accent6 3 3 4 2" xfId="3900"/>
    <cellStyle name="20% - Accent6 3 3 5" xfId="3893"/>
    <cellStyle name="20% - Accent6 3 4" xfId="1067"/>
    <cellStyle name="20% - Accent6 3 4 2" xfId="1068"/>
    <cellStyle name="20% - Accent6 3 4 2 2" xfId="1069"/>
    <cellStyle name="20% - Accent6 3 4 2 2 2" xfId="3903"/>
    <cellStyle name="20% - Accent6 3 4 2 3" xfId="3902"/>
    <cellStyle name="20% - Accent6 3 4 3" xfId="1070"/>
    <cellStyle name="20% - Accent6 3 4 3 2" xfId="3904"/>
    <cellStyle name="20% - Accent6 3 4 4" xfId="3901"/>
    <cellStyle name="20% - Accent6 3 5" xfId="1071"/>
    <cellStyle name="20% - Accent6 3 5 2" xfId="1072"/>
    <cellStyle name="20% - Accent6 3 5 2 2" xfId="3906"/>
    <cellStyle name="20% - Accent6 3 5 3" xfId="3905"/>
    <cellStyle name="20% - Accent6 3 6" xfId="1073"/>
    <cellStyle name="20% - Accent6 3 6 2" xfId="3907"/>
    <cellStyle name="20% - Accent6 3 7" xfId="3876"/>
    <cellStyle name="20% - Accent6 4" xfId="1074"/>
    <cellStyle name="20% - Accent6 4 2" xfId="1075"/>
    <cellStyle name="20% - Accent6 4 2 2" xfId="1076"/>
    <cellStyle name="20% - Accent6 4 2 2 2" xfId="1077"/>
    <cellStyle name="20% - Accent6 4 2 2 2 2" xfId="1078"/>
    <cellStyle name="20% - Accent6 4 2 2 2 2 2" xfId="1079"/>
    <cellStyle name="20% - Accent6 4 2 2 2 2 2 2" xfId="3913"/>
    <cellStyle name="20% - Accent6 4 2 2 2 2 3" xfId="3912"/>
    <cellStyle name="20% - Accent6 4 2 2 2 3" xfId="1080"/>
    <cellStyle name="20% - Accent6 4 2 2 2 3 2" xfId="3914"/>
    <cellStyle name="20% - Accent6 4 2 2 2 4" xfId="3911"/>
    <cellStyle name="20% - Accent6 4 2 2 3" xfId="1081"/>
    <cellStyle name="20% - Accent6 4 2 2 3 2" xfId="1082"/>
    <cellStyle name="20% - Accent6 4 2 2 3 2 2" xfId="3916"/>
    <cellStyle name="20% - Accent6 4 2 2 3 3" xfId="3915"/>
    <cellStyle name="20% - Accent6 4 2 2 4" xfId="1083"/>
    <cellStyle name="20% - Accent6 4 2 2 4 2" xfId="3917"/>
    <cellStyle name="20% - Accent6 4 2 2 5" xfId="3910"/>
    <cellStyle name="20% - Accent6 4 2 3" xfId="1084"/>
    <cellStyle name="20% - Accent6 4 2 3 2" xfId="1085"/>
    <cellStyle name="20% - Accent6 4 2 3 2 2" xfId="1086"/>
    <cellStyle name="20% - Accent6 4 2 3 2 2 2" xfId="3920"/>
    <cellStyle name="20% - Accent6 4 2 3 2 3" xfId="3919"/>
    <cellStyle name="20% - Accent6 4 2 3 3" xfId="1087"/>
    <cellStyle name="20% - Accent6 4 2 3 3 2" xfId="3921"/>
    <cellStyle name="20% - Accent6 4 2 3 4" xfId="3918"/>
    <cellStyle name="20% - Accent6 4 2 4" xfId="1088"/>
    <cellStyle name="20% - Accent6 4 2 4 2" xfId="1089"/>
    <cellStyle name="20% - Accent6 4 2 4 2 2" xfId="3923"/>
    <cellStyle name="20% - Accent6 4 2 4 3" xfId="3922"/>
    <cellStyle name="20% - Accent6 4 2 5" xfId="1090"/>
    <cellStyle name="20% - Accent6 4 2 5 2" xfId="3924"/>
    <cellStyle name="20% - Accent6 4 2 6" xfId="3909"/>
    <cellStyle name="20% - Accent6 4 3" xfId="1091"/>
    <cellStyle name="20% - Accent6 4 3 2" xfId="1092"/>
    <cellStyle name="20% - Accent6 4 3 2 2" xfId="1093"/>
    <cellStyle name="20% - Accent6 4 3 2 2 2" xfId="1094"/>
    <cellStyle name="20% - Accent6 4 3 2 2 2 2" xfId="3928"/>
    <cellStyle name="20% - Accent6 4 3 2 2 3" xfId="3927"/>
    <cellStyle name="20% - Accent6 4 3 2 3" xfId="1095"/>
    <cellStyle name="20% - Accent6 4 3 2 3 2" xfId="3929"/>
    <cellStyle name="20% - Accent6 4 3 2 4" xfId="3926"/>
    <cellStyle name="20% - Accent6 4 3 3" xfId="1096"/>
    <cellStyle name="20% - Accent6 4 3 3 2" xfId="1097"/>
    <cellStyle name="20% - Accent6 4 3 3 2 2" xfId="3931"/>
    <cellStyle name="20% - Accent6 4 3 3 3" xfId="3930"/>
    <cellStyle name="20% - Accent6 4 3 4" xfId="1098"/>
    <cellStyle name="20% - Accent6 4 3 4 2" xfId="3932"/>
    <cellStyle name="20% - Accent6 4 3 5" xfId="3925"/>
    <cellStyle name="20% - Accent6 4 4" xfId="1099"/>
    <cellStyle name="20% - Accent6 4 4 2" xfId="1100"/>
    <cellStyle name="20% - Accent6 4 4 2 2" xfId="1101"/>
    <cellStyle name="20% - Accent6 4 4 2 2 2" xfId="3935"/>
    <cellStyle name="20% - Accent6 4 4 2 3" xfId="3934"/>
    <cellStyle name="20% - Accent6 4 4 3" xfId="1102"/>
    <cellStyle name="20% - Accent6 4 4 3 2" xfId="3936"/>
    <cellStyle name="20% - Accent6 4 4 4" xfId="3933"/>
    <cellStyle name="20% - Accent6 4 5" xfId="1103"/>
    <cellStyle name="20% - Accent6 4 5 2" xfId="1104"/>
    <cellStyle name="20% - Accent6 4 5 2 2" xfId="3938"/>
    <cellStyle name="20% - Accent6 4 5 3" xfId="3937"/>
    <cellStyle name="20% - Accent6 4 6" xfId="1105"/>
    <cellStyle name="20% - Accent6 4 6 2" xfId="3939"/>
    <cellStyle name="20% - Accent6 4 7" xfId="3908"/>
    <cellStyle name="20% - Accent6 5" xfId="1106"/>
    <cellStyle name="20% - Accent6 5 2" xfId="1107"/>
    <cellStyle name="20% - Accent6 5 2 2" xfId="1108"/>
    <cellStyle name="20% - Accent6 5 2 2 2" xfId="1109"/>
    <cellStyle name="20% - Accent6 5 2 2 2 2" xfId="1110"/>
    <cellStyle name="20% - Accent6 5 2 2 2 2 2" xfId="3944"/>
    <cellStyle name="20% - Accent6 5 2 2 2 3" xfId="3943"/>
    <cellStyle name="20% - Accent6 5 2 2 3" xfId="1111"/>
    <cellStyle name="20% - Accent6 5 2 2 3 2" xfId="3945"/>
    <cellStyle name="20% - Accent6 5 2 2 4" xfId="3942"/>
    <cellStyle name="20% - Accent6 5 2 3" xfId="1112"/>
    <cellStyle name="20% - Accent6 5 2 3 2" xfId="1113"/>
    <cellStyle name="20% - Accent6 5 2 3 2 2" xfId="3947"/>
    <cellStyle name="20% - Accent6 5 2 3 3" xfId="3946"/>
    <cellStyle name="20% - Accent6 5 2 4" xfId="1114"/>
    <cellStyle name="20% - Accent6 5 2 4 2" xfId="3948"/>
    <cellStyle name="20% - Accent6 5 2 5" xfId="3941"/>
    <cellStyle name="20% - Accent6 5 3" xfId="1115"/>
    <cellStyle name="20% - Accent6 5 3 2" xfId="1116"/>
    <cellStyle name="20% - Accent6 5 3 2 2" xfId="1117"/>
    <cellStyle name="20% - Accent6 5 3 2 2 2" xfId="3951"/>
    <cellStyle name="20% - Accent6 5 3 2 3" xfId="3950"/>
    <cellStyle name="20% - Accent6 5 3 3" xfId="1118"/>
    <cellStyle name="20% - Accent6 5 3 3 2" xfId="3952"/>
    <cellStyle name="20% - Accent6 5 3 4" xfId="3949"/>
    <cellStyle name="20% - Accent6 5 4" xfId="1119"/>
    <cellStyle name="20% - Accent6 5 4 2" xfId="1120"/>
    <cellStyle name="20% - Accent6 5 4 2 2" xfId="3954"/>
    <cellStyle name="20% - Accent6 5 4 3" xfId="3953"/>
    <cellStyle name="20% - Accent6 5 5" xfId="1121"/>
    <cellStyle name="20% - Accent6 5 5 2" xfId="3955"/>
    <cellStyle name="20% - Accent6 5 6" xfId="3940"/>
    <cellStyle name="20% - Accent6 6" xfId="1122"/>
    <cellStyle name="20% - Accent6 6 2" xfId="1123"/>
    <cellStyle name="20% - Accent6 6 2 2" xfId="1124"/>
    <cellStyle name="20% - Accent6 6 2 2 2" xfId="1125"/>
    <cellStyle name="20% - Accent6 6 2 2 2 2" xfId="1126"/>
    <cellStyle name="20% - Accent6 6 2 2 2 2 2" xfId="3960"/>
    <cellStyle name="20% - Accent6 6 2 2 2 3" xfId="3959"/>
    <cellStyle name="20% - Accent6 6 2 2 3" xfId="1127"/>
    <cellStyle name="20% - Accent6 6 2 2 3 2" xfId="3961"/>
    <cellStyle name="20% - Accent6 6 2 2 4" xfId="3958"/>
    <cellStyle name="20% - Accent6 6 2 3" xfId="1128"/>
    <cellStyle name="20% - Accent6 6 2 3 2" xfId="1129"/>
    <cellStyle name="20% - Accent6 6 2 3 2 2" xfId="3963"/>
    <cellStyle name="20% - Accent6 6 2 3 3" xfId="3962"/>
    <cellStyle name="20% - Accent6 6 2 4" xfId="1130"/>
    <cellStyle name="20% - Accent6 6 2 4 2" xfId="3964"/>
    <cellStyle name="20% - Accent6 6 2 5" xfId="3957"/>
    <cellStyle name="20% - Accent6 6 3" xfId="1131"/>
    <cellStyle name="20% - Accent6 6 3 2" xfId="1132"/>
    <cellStyle name="20% - Accent6 6 3 2 2" xfId="1133"/>
    <cellStyle name="20% - Accent6 6 3 2 2 2" xfId="3967"/>
    <cellStyle name="20% - Accent6 6 3 2 3" xfId="3966"/>
    <cellStyle name="20% - Accent6 6 3 3" xfId="1134"/>
    <cellStyle name="20% - Accent6 6 3 3 2" xfId="3968"/>
    <cellStyle name="20% - Accent6 6 3 4" xfId="3965"/>
    <cellStyle name="20% - Accent6 6 4" xfId="1135"/>
    <cellStyle name="20% - Accent6 6 4 2" xfId="1136"/>
    <cellStyle name="20% - Accent6 6 4 2 2" xfId="3970"/>
    <cellStyle name="20% - Accent6 6 4 3" xfId="3969"/>
    <cellStyle name="20% - Accent6 6 5" xfId="1137"/>
    <cellStyle name="20% - Accent6 6 5 2" xfId="3971"/>
    <cellStyle name="20% - Accent6 6 6" xfId="3956"/>
    <cellStyle name="20% - Accent6 7" xfId="1138"/>
    <cellStyle name="20% - Accent6 7 2" xfId="1139"/>
    <cellStyle name="20% - Accent6 7 2 2" xfId="1140"/>
    <cellStyle name="20% - Accent6 7 2 2 2" xfId="1141"/>
    <cellStyle name="20% - Accent6 7 2 2 2 2" xfId="3975"/>
    <cellStyle name="20% - Accent6 7 2 2 3" xfId="3974"/>
    <cellStyle name="20% - Accent6 7 2 3" xfId="1142"/>
    <cellStyle name="20% - Accent6 7 2 3 2" xfId="3976"/>
    <cellStyle name="20% - Accent6 7 2 4" xfId="3973"/>
    <cellStyle name="20% - Accent6 7 3" xfId="1143"/>
    <cellStyle name="20% - Accent6 7 3 2" xfId="1144"/>
    <cellStyle name="20% - Accent6 7 3 2 2" xfId="3978"/>
    <cellStyle name="20% - Accent6 7 3 3" xfId="3977"/>
    <cellStyle name="20% - Accent6 7 4" xfId="1145"/>
    <cellStyle name="20% - Accent6 7 4 2" xfId="3979"/>
    <cellStyle name="20% - Accent6 7 5" xfId="3972"/>
    <cellStyle name="20% - Accent6 8" xfId="1146"/>
    <cellStyle name="20% - Accent6 8 2" xfId="1147"/>
    <cellStyle name="20% - Accent6 8 2 2" xfId="1148"/>
    <cellStyle name="20% - Accent6 8 2 2 2" xfId="3982"/>
    <cellStyle name="20% - Accent6 8 2 3" xfId="3981"/>
    <cellStyle name="20% - Accent6 8 3" xfId="1149"/>
    <cellStyle name="20% - Accent6 8 3 2" xfId="3983"/>
    <cellStyle name="20% - Accent6 8 4" xfId="3980"/>
    <cellStyle name="20% - Accent6 9" xfId="1150"/>
    <cellStyle name="20% - Accent6 9 2" xfId="1151"/>
    <cellStyle name="20% - Accent6 9 2 2" xfId="1152"/>
    <cellStyle name="20% - Accent6 9 2 2 2" xfId="3986"/>
    <cellStyle name="20% - Accent6 9 2 3" xfId="3985"/>
    <cellStyle name="20% - Accent6 9 3" xfId="1153"/>
    <cellStyle name="20% - Accent6 9 3 2" xfId="3987"/>
    <cellStyle name="20% - Accent6 9 4" xfId="3984"/>
    <cellStyle name="40% - Accent1" xfId="19" builtinId="31" customBuiltin="1"/>
    <cellStyle name="40% - Accent1 10" xfId="1154"/>
    <cellStyle name="40% - Accent1 10 2" xfId="1155"/>
    <cellStyle name="40% - Accent1 10 2 2" xfId="1156"/>
    <cellStyle name="40% - Accent1 10 2 2 2" xfId="3990"/>
    <cellStyle name="40% - Accent1 10 2 3" xfId="3989"/>
    <cellStyle name="40% - Accent1 10 3" xfId="1157"/>
    <cellStyle name="40% - Accent1 10 3 2" xfId="3991"/>
    <cellStyle name="40% - Accent1 10 4" xfId="3988"/>
    <cellStyle name="40% - Accent1 11" xfId="1158"/>
    <cellStyle name="40% - Accent1 11 2" xfId="1159"/>
    <cellStyle name="40% - Accent1 11 2 2" xfId="1160"/>
    <cellStyle name="40% - Accent1 11 2 2 2" xfId="3994"/>
    <cellStyle name="40% - Accent1 11 2 3" xfId="3993"/>
    <cellStyle name="40% - Accent1 11 3" xfId="1161"/>
    <cellStyle name="40% - Accent1 11 3 2" xfId="3995"/>
    <cellStyle name="40% - Accent1 11 4" xfId="3992"/>
    <cellStyle name="40% - Accent1 12" xfId="1162"/>
    <cellStyle name="40% - Accent1 12 2" xfId="1163"/>
    <cellStyle name="40% - Accent1 12 2 2" xfId="3997"/>
    <cellStyle name="40% - Accent1 12 3" xfId="3996"/>
    <cellStyle name="40% - Accent1 13" xfId="1164"/>
    <cellStyle name="40% - Accent1 13 2" xfId="1165"/>
    <cellStyle name="40% - Accent1 13 2 2" xfId="3999"/>
    <cellStyle name="40% - Accent1 13 3" xfId="3998"/>
    <cellStyle name="40% - Accent1 14" xfId="1166"/>
    <cellStyle name="40% - Accent1 14 2" xfId="1167"/>
    <cellStyle name="40% - Accent1 14 2 2" xfId="4001"/>
    <cellStyle name="40% - Accent1 14 3" xfId="4000"/>
    <cellStyle name="40% - Accent1 15" xfId="1168"/>
    <cellStyle name="40% - Accent1 15 2" xfId="1169"/>
    <cellStyle name="40% - Accent1 15 2 2" xfId="4003"/>
    <cellStyle name="40% - Accent1 15 3" xfId="4002"/>
    <cellStyle name="40% - Accent1 16" xfId="1170"/>
    <cellStyle name="40% - Accent1 16 2" xfId="1171"/>
    <cellStyle name="40% - Accent1 16 2 2" xfId="4005"/>
    <cellStyle name="40% - Accent1 16 3" xfId="4004"/>
    <cellStyle name="40% - Accent1 17" xfId="1172"/>
    <cellStyle name="40% - Accent1 17 2" xfId="1173"/>
    <cellStyle name="40% - Accent1 17 2 2" xfId="4007"/>
    <cellStyle name="40% - Accent1 17 3" xfId="4006"/>
    <cellStyle name="40% - Accent1 18" xfId="1174"/>
    <cellStyle name="40% - Accent1 18 2" xfId="1175"/>
    <cellStyle name="40% - Accent1 18 2 2" xfId="4009"/>
    <cellStyle name="40% - Accent1 18 3" xfId="4008"/>
    <cellStyle name="40% - Accent1 19" xfId="1176"/>
    <cellStyle name="40% - Accent1 19 2" xfId="1177"/>
    <cellStyle name="40% - Accent1 19 2 2" xfId="4011"/>
    <cellStyle name="40% - Accent1 19 3" xfId="4010"/>
    <cellStyle name="40% - Accent1 2" xfId="1178"/>
    <cellStyle name="40% - Accent1 2 2" xfId="1179"/>
    <cellStyle name="40% - Accent1 2 2 2" xfId="1180"/>
    <cellStyle name="40% - Accent1 2 2 2 2" xfId="1181"/>
    <cellStyle name="40% - Accent1 2 2 2 2 2" xfId="1182"/>
    <cellStyle name="40% - Accent1 2 2 2 2 2 2" xfId="1183"/>
    <cellStyle name="40% - Accent1 2 2 2 2 2 2 2" xfId="4017"/>
    <cellStyle name="40% - Accent1 2 2 2 2 2 3" xfId="4016"/>
    <cellStyle name="40% - Accent1 2 2 2 2 3" xfId="1184"/>
    <cellStyle name="40% - Accent1 2 2 2 2 3 2" xfId="4018"/>
    <cellStyle name="40% - Accent1 2 2 2 2 4" xfId="4015"/>
    <cellStyle name="40% - Accent1 2 2 2 3" xfId="1185"/>
    <cellStyle name="40% - Accent1 2 2 2 3 2" xfId="1186"/>
    <cellStyle name="40% - Accent1 2 2 2 3 2 2" xfId="4020"/>
    <cellStyle name="40% - Accent1 2 2 2 3 3" xfId="4019"/>
    <cellStyle name="40% - Accent1 2 2 2 4" xfId="1187"/>
    <cellStyle name="40% - Accent1 2 2 2 4 2" xfId="4021"/>
    <cellStyle name="40% - Accent1 2 2 2 5" xfId="4014"/>
    <cellStyle name="40% - Accent1 2 2 3" xfId="1188"/>
    <cellStyle name="40% - Accent1 2 2 3 2" xfId="1189"/>
    <cellStyle name="40% - Accent1 2 2 3 2 2" xfId="1190"/>
    <cellStyle name="40% - Accent1 2 2 3 2 2 2" xfId="4024"/>
    <cellStyle name="40% - Accent1 2 2 3 2 3" xfId="4023"/>
    <cellStyle name="40% - Accent1 2 2 3 3" xfId="1191"/>
    <cellStyle name="40% - Accent1 2 2 3 3 2" xfId="4025"/>
    <cellStyle name="40% - Accent1 2 2 3 4" xfId="4022"/>
    <cellStyle name="40% - Accent1 2 2 4" xfId="1192"/>
    <cellStyle name="40% - Accent1 2 2 4 2" xfId="1193"/>
    <cellStyle name="40% - Accent1 2 2 4 2 2" xfId="4027"/>
    <cellStyle name="40% - Accent1 2 2 4 3" xfId="4026"/>
    <cellStyle name="40% - Accent1 2 2 5" xfId="1194"/>
    <cellStyle name="40% - Accent1 2 2 5 2" xfId="4028"/>
    <cellStyle name="40% - Accent1 2 2 6" xfId="4013"/>
    <cellStyle name="40% - Accent1 2 3" xfId="1195"/>
    <cellStyle name="40% - Accent1 2 3 2" xfId="1196"/>
    <cellStyle name="40% - Accent1 2 3 2 2" xfId="1197"/>
    <cellStyle name="40% - Accent1 2 3 2 2 2" xfId="1198"/>
    <cellStyle name="40% - Accent1 2 3 2 2 2 2" xfId="4032"/>
    <cellStyle name="40% - Accent1 2 3 2 2 3" xfId="4031"/>
    <cellStyle name="40% - Accent1 2 3 2 3" xfId="1199"/>
    <cellStyle name="40% - Accent1 2 3 2 3 2" xfId="4033"/>
    <cellStyle name="40% - Accent1 2 3 2 4" xfId="4030"/>
    <cellStyle name="40% - Accent1 2 3 3" xfId="1200"/>
    <cellStyle name="40% - Accent1 2 3 3 2" xfId="1201"/>
    <cellStyle name="40% - Accent1 2 3 3 2 2" xfId="4035"/>
    <cellStyle name="40% - Accent1 2 3 3 3" xfId="4034"/>
    <cellStyle name="40% - Accent1 2 3 4" xfId="1202"/>
    <cellStyle name="40% - Accent1 2 3 4 2" xfId="4036"/>
    <cellStyle name="40% - Accent1 2 3 5" xfId="4029"/>
    <cellStyle name="40% - Accent1 2 4" xfId="1203"/>
    <cellStyle name="40% - Accent1 2 4 2" xfId="1204"/>
    <cellStyle name="40% - Accent1 2 4 2 2" xfId="1205"/>
    <cellStyle name="40% - Accent1 2 4 2 2 2" xfId="4039"/>
    <cellStyle name="40% - Accent1 2 4 2 3" xfId="4038"/>
    <cellStyle name="40% - Accent1 2 4 3" xfId="1206"/>
    <cellStyle name="40% - Accent1 2 4 3 2" xfId="4040"/>
    <cellStyle name="40% - Accent1 2 4 4" xfId="4037"/>
    <cellStyle name="40% - Accent1 2 5" xfId="1207"/>
    <cellStyle name="40% - Accent1 2 5 2" xfId="1208"/>
    <cellStyle name="40% - Accent1 2 5 2 2" xfId="4042"/>
    <cellStyle name="40% - Accent1 2 5 3" xfId="4041"/>
    <cellStyle name="40% - Accent1 2 6" xfId="1209"/>
    <cellStyle name="40% - Accent1 2 6 2" xfId="4043"/>
    <cellStyle name="40% - Accent1 2 7" xfId="4012"/>
    <cellStyle name="40% - Accent1 20" xfId="1210"/>
    <cellStyle name="40% - Accent1 20 2" xfId="1211"/>
    <cellStyle name="40% - Accent1 20 2 2" xfId="4045"/>
    <cellStyle name="40% - Accent1 20 3" xfId="4044"/>
    <cellStyle name="40% - Accent1 21" xfId="1212"/>
    <cellStyle name="40% - Accent1 21 2" xfId="1213"/>
    <cellStyle name="40% - Accent1 21 2 2" xfId="4047"/>
    <cellStyle name="40% - Accent1 21 3" xfId="4046"/>
    <cellStyle name="40% - Accent1 22" xfId="1214"/>
    <cellStyle name="40% - Accent1 22 2" xfId="1215"/>
    <cellStyle name="40% - Accent1 22 2 2" xfId="4049"/>
    <cellStyle name="40% - Accent1 22 3" xfId="4048"/>
    <cellStyle name="40% - Accent1 23" xfId="1216"/>
    <cellStyle name="40% - Accent1 23 2" xfId="1217"/>
    <cellStyle name="40% - Accent1 23 2 2" xfId="4051"/>
    <cellStyle name="40% - Accent1 23 3" xfId="4050"/>
    <cellStyle name="40% - Accent1 24" xfId="1218"/>
    <cellStyle name="40% - Accent1 24 2" xfId="1219"/>
    <cellStyle name="40% - Accent1 24 2 2" xfId="4053"/>
    <cellStyle name="40% - Accent1 24 3" xfId="4052"/>
    <cellStyle name="40% - Accent1 25" xfId="1220"/>
    <cellStyle name="40% - Accent1 25 2" xfId="1221"/>
    <cellStyle name="40% - Accent1 25 2 2" xfId="4055"/>
    <cellStyle name="40% - Accent1 25 3" xfId="4054"/>
    <cellStyle name="40% - Accent1 26" xfId="1222"/>
    <cellStyle name="40% - Accent1 26 2" xfId="1223"/>
    <cellStyle name="40% - Accent1 26 2 2" xfId="4057"/>
    <cellStyle name="40% - Accent1 26 3" xfId="4056"/>
    <cellStyle name="40% - Accent1 27" xfId="1224"/>
    <cellStyle name="40% - Accent1 27 2" xfId="4058"/>
    <cellStyle name="40% - Accent1 28" xfId="1225"/>
    <cellStyle name="40% - Accent1 28 2" xfId="4059"/>
    <cellStyle name="40% - Accent1 29" xfId="2867"/>
    <cellStyle name="40% - Accent1 3" xfId="1226"/>
    <cellStyle name="40% - Accent1 3 2" xfId="1227"/>
    <cellStyle name="40% - Accent1 3 2 2" xfId="1228"/>
    <cellStyle name="40% - Accent1 3 2 2 2" xfId="1229"/>
    <cellStyle name="40% - Accent1 3 2 2 2 2" xfId="1230"/>
    <cellStyle name="40% - Accent1 3 2 2 2 2 2" xfId="1231"/>
    <cellStyle name="40% - Accent1 3 2 2 2 2 2 2" xfId="4065"/>
    <cellStyle name="40% - Accent1 3 2 2 2 2 3" xfId="4064"/>
    <cellStyle name="40% - Accent1 3 2 2 2 3" xfId="1232"/>
    <cellStyle name="40% - Accent1 3 2 2 2 3 2" xfId="4066"/>
    <cellStyle name="40% - Accent1 3 2 2 2 4" xfId="4063"/>
    <cellStyle name="40% - Accent1 3 2 2 3" xfId="1233"/>
    <cellStyle name="40% - Accent1 3 2 2 3 2" xfId="1234"/>
    <cellStyle name="40% - Accent1 3 2 2 3 2 2" xfId="4068"/>
    <cellStyle name="40% - Accent1 3 2 2 3 3" xfId="4067"/>
    <cellStyle name="40% - Accent1 3 2 2 4" xfId="1235"/>
    <cellStyle name="40% - Accent1 3 2 2 4 2" xfId="4069"/>
    <cellStyle name="40% - Accent1 3 2 2 5" xfId="4062"/>
    <cellStyle name="40% - Accent1 3 2 3" xfId="1236"/>
    <cellStyle name="40% - Accent1 3 2 3 2" xfId="1237"/>
    <cellStyle name="40% - Accent1 3 2 3 2 2" xfId="1238"/>
    <cellStyle name="40% - Accent1 3 2 3 2 2 2" xfId="4072"/>
    <cellStyle name="40% - Accent1 3 2 3 2 3" xfId="4071"/>
    <cellStyle name="40% - Accent1 3 2 3 3" xfId="1239"/>
    <cellStyle name="40% - Accent1 3 2 3 3 2" xfId="4073"/>
    <cellStyle name="40% - Accent1 3 2 3 4" xfId="4070"/>
    <cellStyle name="40% - Accent1 3 2 4" xfId="1240"/>
    <cellStyle name="40% - Accent1 3 2 4 2" xfId="1241"/>
    <cellStyle name="40% - Accent1 3 2 4 2 2" xfId="4075"/>
    <cellStyle name="40% - Accent1 3 2 4 3" xfId="4074"/>
    <cellStyle name="40% - Accent1 3 2 5" xfId="1242"/>
    <cellStyle name="40% - Accent1 3 2 5 2" xfId="4076"/>
    <cellStyle name="40% - Accent1 3 2 6" xfId="4061"/>
    <cellStyle name="40% - Accent1 3 3" xfId="1243"/>
    <cellStyle name="40% - Accent1 3 3 2" xfId="1244"/>
    <cellStyle name="40% - Accent1 3 3 2 2" xfId="1245"/>
    <cellStyle name="40% - Accent1 3 3 2 2 2" xfId="1246"/>
    <cellStyle name="40% - Accent1 3 3 2 2 2 2" xfId="4080"/>
    <cellStyle name="40% - Accent1 3 3 2 2 3" xfId="4079"/>
    <cellStyle name="40% - Accent1 3 3 2 3" xfId="1247"/>
    <cellStyle name="40% - Accent1 3 3 2 3 2" xfId="4081"/>
    <cellStyle name="40% - Accent1 3 3 2 4" xfId="4078"/>
    <cellStyle name="40% - Accent1 3 3 3" xfId="1248"/>
    <cellStyle name="40% - Accent1 3 3 3 2" xfId="1249"/>
    <cellStyle name="40% - Accent1 3 3 3 2 2" xfId="4083"/>
    <cellStyle name="40% - Accent1 3 3 3 3" xfId="4082"/>
    <cellStyle name="40% - Accent1 3 3 4" xfId="1250"/>
    <cellStyle name="40% - Accent1 3 3 4 2" xfId="4084"/>
    <cellStyle name="40% - Accent1 3 3 5" xfId="4077"/>
    <cellStyle name="40% - Accent1 3 4" xfId="1251"/>
    <cellStyle name="40% - Accent1 3 4 2" xfId="1252"/>
    <cellStyle name="40% - Accent1 3 4 2 2" xfId="1253"/>
    <cellStyle name="40% - Accent1 3 4 2 2 2" xfId="4087"/>
    <cellStyle name="40% - Accent1 3 4 2 3" xfId="4086"/>
    <cellStyle name="40% - Accent1 3 4 3" xfId="1254"/>
    <cellStyle name="40% - Accent1 3 4 3 2" xfId="4088"/>
    <cellStyle name="40% - Accent1 3 4 4" xfId="4085"/>
    <cellStyle name="40% - Accent1 3 5" xfId="1255"/>
    <cellStyle name="40% - Accent1 3 5 2" xfId="1256"/>
    <cellStyle name="40% - Accent1 3 5 2 2" xfId="4090"/>
    <cellStyle name="40% - Accent1 3 5 3" xfId="4089"/>
    <cellStyle name="40% - Accent1 3 6" xfId="1257"/>
    <cellStyle name="40% - Accent1 3 6 2" xfId="4091"/>
    <cellStyle name="40% - Accent1 3 7" xfId="4060"/>
    <cellStyle name="40% - Accent1 4" xfId="1258"/>
    <cellStyle name="40% - Accent1 4 2" xfId="1259"/>
    <cellStyle name="40% - Accent1 4 2 2" xfId="1260"/>
    <cellStyle name="40% - Accent1 4 2 2 2" xfId="1261"/>
    <cellStyle name="40% - Accent1 4 2 2 2 2" xfId="1262"/>
    <cellStyle name="40% - Accent1 4 2 2 2 2 2" xfId="1263"/>
    <cellStyle name="40% - Accent1 4 2 2 2 2 2 2" xfId="4097"/>
    <cellStyle name="40% - Accent1 4 2 2 2 2 3" xfId="4096"/>
    <cellStyle name="40% - Accent1 4 2 2 2 3" xfId="1264"/>
    <cellStyle name="40% - Accent1 4 2 2 2 3 2" xfId="4098"/>
    <cellStyle name="40% - Accent1 4 2 2 2 4" xfId="4095"/>
    <cellStyle name="40% - Accent1 4 2 2 3" xfId="1265"/>
    <cellStyle name="40% - Accent1 4 2 2 3 2" xfId="1266"/>
    <cellStyle name="40% - Accent1 4 2 2 3 2 2" xfId="4100"/>
    <cellStyle name="40% - Accent1 4 2 2 3 3" xfId="4099"/>
    <cellStyle name="40% - Accent1 4 2 2 4" xfId="1267"/>
    <cellStyle name="40% - Accent1 4 2 2 4 2" xfId="4101"/>
    <cellStyle name="40% - Accent1 4 2 2 5" xfId="4094"/>
    <cellStyle name="40% - Accent1 4 2 3" xfId="1268"/>
    <cellStyle name="40% - Accent1 4 2 3 2" xfId="1269"/>
    <cellStyle name="40% - Accent1 4 2 3 2 2" xfId="1270"/>
    <cellStyle name="40% - Accent1 4 2 3 2 2 2" xfId="4104"/>
    <cellStyle name="40% - Accent1 4 2 3 2 3" xfId="4103"/>
    <cellStyle name="40% - Accent1 4 2 3 3" xfId="1271"/>
    <cellStyle name="40% - Accent1 4 2 3 3 2" xfId="4105"/>
    <cellStyle name="40% - Accent1 4 2 3 4" xfId="4102"/>
    <cellStyle name="40% - Accent1 4 2 4" xfId="1272"/>
    <cellStyle name="40% - Accent1 4 2 4 2" xfId="1273"/>
    <cellStyle name="40% - Accent1 4 2 4 2 2" xfId="4107"/>
    <cellStyle name="40% - Accent1 4 2 4 3" xfId="4106"/>
    <cellStyle name="40% - Accent1 4 2 5" xfId="1274"/>
    <cellStyle name="40% - Accent1 4 2 5 2" xfId="4108"/>
    <cellStyle name="40% - Accent1 4 2 6" xfId="4093"/>
    <cellStyle name="40% - Accent1 4 3" xfId="1275"/>
    <cellStyle name="40% - Accent1 4 3 2" xfId="1276"/>
    <cellStyle name="40% - Accent1 4 3 2 2" xfId="1277"/>
    <cellStyle name="40% - Accent1 4 3 2 2 2" xfId="1278"/>
    <cellStyle name="40% - Accent1 4 3 2 2 2 2" xfId="4112"/>
    <cellStyle name="40% - Accent1 4 3 2 2 3" xfId="4111"/>
    <cellStyle name="40% - Accent1 4 3 2 3" xfId="1279"/>
    <cellStyle name="40% - Accent1 4 3 2 3 2" xfId="4113"/>
    <cellStyle name="40% - Accent1 4 3 2 4" xfId="4110"/>
    <cellStyle name="40% - Accent1 4 3 3" xfId="1280"/>
    <cellStyle name="40% - Accent1 4 3 3 2" xfId="1281"/>
    <cellStyle name="40% - Accent1 4 3 3 2 2" xfId="4115"/>
    <cellStyle name="40% - Accent1 4 3 3 3" xfId="4114"/>
    <cellStyle name="40% - Accent1 4 3 4" xfId="1282"/>
    <cellStyle name="40% - Accent1 4 3 4 2" xfId="4116"/>
    <cellStyle name="40% - Accent1 4 3 5" xfId="4109"/>
    <cellStyle name="40% - Accent1 4 4" xfId="1283"/>
    <cellStyle name="40% - Accent1 4 4 2" xfId="1284"/>
    <cellStyle name="40% - Accent1 4 4 2 2" xfId="1285"/>
    <cellStyle name="40% - Accent1 4 4 2 2 2" xfId="4119"/>
    <cellStyle name="40% - Accent1 4 4 2 3" xfId="4118"/>
    <cellStyle name="40% - Accent1 4 4 3" xfId="1286"/>
    <cellStyle name="40% - Accent1 4 4 3 2" xfId="4120"/>
    <cellStyle name="40% - Accent1 4 4 4" xfId="4117"/>
    <cellStyle name="40% - Accent1 4 5" xfId="1287"/>
    <cellStyle name="40% - Accent1 4 5 2" xfId="1288"/>
    <cellStyle name="40% - Accent1 4 5 2 2" xfId="4122"/>
    <cellStyle name="40% - Accent1 4 5 3" xfId="4121"/>
    <cellStyle name="40% - Accent1 4 6" xfId="1289"/>
    <cellStyle name="40% - Accent1 4 6 2" xfId="4123"/>
    <cellStyle name="40% - Accent1 4 7" xfId="4092"/>
    <cellStyle name="40% - Accent1 5" xfId="1290"/>
    <cellStyle name="40% - Accent1 5 2" xfId="1291"/>
    <cellStyle name="40% - Accent1 5 2 2" xfId="1292"/>
    <cellStyle name="40% - Accent1 5 2 2 2" xfId="1293"/>
    <cellStyle name="40% - Accent1 5 2 2 2 2" xfId="1294"/>
    <cellStyle name="40% - Accent1 5 2 2 2 2 2" xfId="4128"/>
    <cellStyle name="40% - Accent1 5 2 2 2 3" xfId="4127"/>
    <cellStyle name="40% - Accent1 5 2 2 3" xfId="1295"/>
    <cellStyle name="40% - Accent1 5 2 2 3 2" xfId="4129"/>
    <cellStyle name="40% - Accent1 5 2 2 4" xfId="4126"/>
    <cellStyle name="40% - Accent1 5 2 3" xfId="1296"/>
    <cellStyle name="40% - Accent1 5 2 3 2" xfId="1297"/>
    <cellStyle name="40% - Accent1 5 2 3 2 2" xfId="4131"/>
    <cellStyle name="40% - Accent1 5 2 3 3" xfId="4130"/>
    <cellStyle name="40% - Accent1 5 2 4" xfId="1298"/>
    <cellStyle name="40% - Accent1 5 2 4 2" xfId="4132"/>
    <cellStyle name="40% - Accent1 5 2 5" xfId="4125"/>
    <cellStyle name="40% - Accent1 5 3" xfId="1299"/>
    <cellStyle name="40% - Accent1 5 3 2" xfId="1300"/>
    <cellStyle name="40% - Accent1 5 3 2 2" xfId="1301"/>
    <cellStyle name="40% - Accent1 5 3 2 2 2" xfId="4135"/>
    <cellStyle name="40% - Accent1 5 3 2 3" xfId="4134"/>
    <cellStyle name="40% - Accent1 5 3 3" xfId="1302"/>
    <cellStyle name="40% - Accent1 5 3 3 2" xfId="4136"/>
    <cellStyle name="40% - Accent1 5 3 4" xfId="4133"/>
    <cellStyle name="40% - Accent1 5 4" xfId="1303"/>
    <cellStyle name="40% - Accent1 5 4 2" xfId="1304"/>
    <cellStyle name="40% - Accent1 5 4 2 2" xfId="4138"/>
    <cellStyle name="40% - Accent1 5 4 3" xfId="4137"/>
    <cellStyle name="40% - Accent1 5 5" xfId="1305"/>
    <cellStyle name="40% - Accent1 5 5 2" xfId="4139"/>
    <cellStyle name="40% - Accent1 5 6" xfId="4124"/>
    <cellStyle name="40% - Accent1 6" xfId="1306"/>
    <cellStyle name="40% - Accent1 6 2" xfId="1307"/>
    <cellStyle name="40% - Accent1 6 2 2" xfId="1308"/>
    <cellStyle name="40% - Accent1 6 2 2 2" xfId="1309"/>
    <cellStyle name="40% - Accent1 6 2 2 2 2" xfId="1310"/>
    <cellStyle name="40% - Accent1 6 2 2 2 2 2" xfId="4144"/>
    <cellStyle name="40% - Accent1 6 2 2 2 3" xfId="4143"/>
    <cellStyle name="40% - Accent1 6 2 2 3" xfId="1311"/>
    <cellStyle name="40% - Accent1 6 2 2 3 2" xfId="4145"/>
    <cellStyle name="40% - Accent1 6 2 2 4" xfId="4142"/>
    <cellStyle name="40% - Accent1 6 2 3" xfId="1312"/>
    <cellStyle name="40% - Accent1 6 2 3 2" xfId="1313"/>
    <cellStyle name="40% - Accent1 6 2 3 2 2" xfId="4147"/>
    <cellStyle name="40% - Accent1 6 2 3 3" xfId="4146"/>
    <cellStyle name="40% - Accent1 6 2 4" xfId="1314"/>
    <cellStyle name="40% - Accent1 6 2 4 2" xfId="4148"/>
    <cellStyle name="40% - Accent1 6 2 5" xfId="4141"/>
    <cellStyle name="40% - Accent1 6 3" xfId="1315"/>
    <cellStyle name="40% - Accent1 6 3 2" xfId="1316"/>
    <cellStyle name="40% - Accent1 6 3 2 2" xfId="1317"/>
    <cellStyle name="40% - Accent1 6 3 2 2 2" xfId="4151"/>
    <cellStyle name="40% - Accent1 6 3 2 3" xfId="4150"/>
    <cellStyle name="40% - Accent1 6 3 3" xfId="1318"/>
    <cellStyle name="40% - Accent1 6 3 3 2" xfId="4152"/>
    <cellStyle name="40% - Accent1 6 3 4" xfId="4149"/>
    <cellStyle name="40% - Accent1 6 4" xfId="1319"/>
    <cellStyle name="40% - Accent1 6 4 2" xfId="1320"/>
    <cellStyle name="40% - Accent1 6 4 2 2" xfId="4154"/>
    <cellStyle name="40% - Accent1 6 4 3" xfId="4153"/>
    <cellStyle name="40% - Accent1 6 5" xfId="1321"/>
    <cellStyle name="40% - Accent1 6 5 2" xfId="4155"/>
    <cellStyle name="40% - Accent1 6 6" xfId="4140"/>
    <cellStyle name="40% - Accent1 7" xfId="1322"/>
    <cellStyle name="40% - Accent1 7 2" xfId="1323"/>
    <cellStyle name="40% - Accent1 7 2 2" xfId="1324"/>
    <cellStyle name="40% - Accent1 7 2 2 2" xfId="1325"/>
    <cellStyle name="40% - Accent1 7 2 2 2 2" xfId="4159"/>
    <cellStyle name="40% - Accent1 7 2 2 3" xfId="4158"/>
    <cellStyle name="40% - Accent1 7 2 3" xfId="1326"/>
    <cellStyle name="40% - Accent1 7 2 3 2" xfId="4160"/>
    <cellStyle name="40% - Accent1 7 2 4" xfId="4157"/>
    <cellStyle name="40% - Accent1 7 3" xfId="1327"/>
    <cellStyle name="40% - Accent1 7 3 2" xfId="1328"/>
    <cellStyle name="40% - Accent1 7 3 2 2" xfId="4162"/>
    <cellStyle name="40% - Accent1 7 3 3" xfId="4161"/>
    <cellStyle name="40% - Accent1 7 4" xfId="1329"/>
    <cellStyle name="40% - Accent1 7 4 2" xfId="4163"/>
    <cellStyle name="40% - Accent1 7 5" xfId="4156"/>
    <cellStyle name="40% - Accent1 8" xfId="1330"/>
    <cellStyle name="40% - Accent1 8 2" xfId="1331"/>
    <cellStyle name="40% - Accent1 8 2 2" xfId="1332"/>
    <cellStyle name="40% - Accent1 8 2 2 2" xfId="4166"/>
    <cellStyle name="40% - Accent1 8 2 3" xfId="4165"/>
    <cellStyle name="40% - Accent1 8 3" xfId="1333"/>
    <cellStyle name="40% - Accent1 8 3 2" xfId="4167"/>
    <cellStyle name="40% - Accent1 8 4" xfId="4164"/>
    <cellStyle name="40% - Accent1 9" xfId="1334"/>
    <cellStyle name="40% - Accent1 9 2" xfId="1335"/>
    <cellStyle name="40% - Accent1 9 2 2" xfId="1336"/>
    <cellStyle name="40% - Accent1 9 2 2 2" xfId="4170"/>
    <cellStyle name="40% - Accent1 9 2 3" xfId="4169"/>
    <cellStyle name="40% - Accent1 9 3" xfId="1337"/>
    <cellStyle name="40% - Accent1 9 3 2" xfId="4171"/>
    <cellStyle name="40% - Accent1 9 4" xfId="4168"/>
    <cellStyle name="40% - Accent2" xfId="23" builtinId="35" customBuiltin="1"/>
    <cellStyle name="40% - Accent2 10" xfId="1338"/>
    <cellStyle name="40% - Accent2 10 2" xfId="1339"/>
    <cellStyle name="40% - Accent2 10 2 2" xfId="1340"/>
    <cellStyle name="40% - Accent2 10 2 2 2" xfId="4174"/>
    <cellStyle name="40% - Accent2 10 2 3" xfId="4173"/>
    <cellStyle name="40% - Accent2 10 3" xfId="1341"/>
    <cellStyle name="40% - Accent2 10 3 2" xfId="4175"/>
    <cellStyle name="40% - Accent2 10 4" xfId="4172"/>
    <cellStyle name="40% - Accent2 11" xfId="1342"/>
    <cellStyle name="40% - Accent2 11 2" xfId="1343"/>
    <cellStyle name="40% - Accent2 11 2 2" xfId="1344"/>
    <cellStyle name="40% - Accent2 11 2 2 2" xfId="4178"/>
    <cellStyle name="40% - Accent2 11 2 3" xfId="4177"/>
    <cellStyle name="40% - Accent2 11 3" xfId="1345"/>
    <cellStyle name="40% - Accent2 11 3 2" xfId="4179"/>
    <cellStyle name="40% - Accent2 11 4" xfId="4176"/>
    <cellStyle name="40% - Accent2 12" xfId="1346"/>
    <cellStyle name="40% - Accent2 12 2" xfId="1347"/>
    <cellStyle name="40% - Accent2 12 2 2" xfId="4181"/>
    <cellStyle name="40% - Accent2 12 3" xfId="4180"/>
    <cellStyle name="40% - Accent2 13" xfId="1348"/>
    <cellStyle name="40% - Accent2 13 2" xfId="1349"/>
    <cellStyle name="40% - Accent2 13 2 2" xfId="4183"/>
    <cellStyle name="40% - Accent2 13 3" xfId="4182"/>
    <cellStyle name="40% - Accent2 14" xfId="1350"/>
    <cellStyle name="40% - Accent2 14 2" xfId="1351"/>
    <cellStyle name="40% - Accent2 14 2 2" xfId="4185"/>
    <cellStyle name="40% - Accent2 14 3" xfId="4184"/>
    <cellStyle name="40% - Accent2 15" xfId="1352"/>
    <cellStyle name="40% - Accent2 15 2" xfId="1353"/>
    <cellStyle name="40% - Accent2 15 2 2" xfId="4187"/>
    <cellStyle name="40% - Accent2 15 3" xfId="4186"/>
    <cellStyle name="40% - Accent2 16" xfId="1354"/>
    <cellStyle name="40% - Accent2 16 2" xfId="1355"/>
    <cellStyle name="40% - Accent2 16 2 2" xfId="4189"/>
    <cellStyle name="40% - Accent2 16 3" xfId="4188"/>
    <cellStyle name="40% - Accent2 17" xfId="1356"/>
    <cellStyle name="40% - Accent2 17 2" xfId="1357"/>
    <cellStyle name="40% - Accent2 17 2 2" xfId="4191"/>
    <cellStyle name="40% - Accent2 17 3" xfId="4190"/>
    <cellStyle name="40% - Accent2 18" xfId="1358"/>
    <cellStyle name="40% - Accent2 18 2" xfId="1359"/>
    <cellStyle name="40% - Accent2 18 2 2" xfId="4193"/>
    <cellStyle name="40% - Accent2 18 3" xfId="4192"/>
    <cellStyle name="40% - Accent2 19" xfId="1360"/>
    <cellStyle name="40% - Accent2 19 2" xfId="1361"/>
    <cellStyle name="40% - Accent2 19 2 2" xfId="4195"/>
    <cellStyle name="40% - Accent2 19 3" xfId="4194"/>
    <cellStyle name="40% - Accent2 2" xfId="1362"/>
    <cellStyle name="40% - Accent2 2 2" xfId="1363"/>
    <cellStyle name="40% - Accent2 2 2 2" xfId="1364"/>
    <cellStyle name="40% - Accent2 2 2 2 2" xfId="1365"/>
    <cellStyle name="40% - Accent2 2 2 2 2 2" xfId="1366"/>
    <cellStyle name="40% - Accent2 2 2 2 2 2 2" xfId="1367"/>
    <cellStyle name="40% - Accent2 2 2 2 2 2 2 2" xfId="4201"/>
    <cellStyle name="40% - Accent2 2 2 2 2 2 3" xfId="4200"/>
    <cellStyle name="40% - Accent2 2 2 2 2 3" xfId="1368"/>
    <cellStyle name="40% - Accent2 2 2 2 2 3 2" xfId="4202"/>
    <cellStyle name="40% - Accent2 2 2 2 2 4" xfId="4199"/>
    <cellStyle name="40% - Accent2 2 2 2 3" xfId="1369"/>
    <cellStyle name="40% - Accent2 2 2 2 3 2" xfId="1370"/>
    <cellStyle name="40% - Accent2 2 2 2 3 2 2" xfId="4204"/>
    <cellStyle name="40% - Accent2 2 2 2 3 3" xfId="4203"/>
    <cellStyle name="40% - Accent2 2 2 2 4" xfId="1371"/>
    <cellStyle name="40% - Accent2 2 2 2 4 2" xfId="4205"/>
    <cellStyle name="40% - Accent2 2 2 2 5" xfId="4198"/>
    <cellStyle name="40% - Accent2 2 2 3" xfId="1372"/>
    <cellStyle name="40% - Accent2 2 2 3 2" xfId="1373"/>
    <cellStyle name="40% - Accent2 2 2 3 2 2" xfId="1374"/>
    <cellStyle name="40% - Accent2 2 2 3 2 2 2" xfId="4208"/>
    <cellStyle name="40% - Accent2 2 2 3 2 3" xfId="4207"/>
    <cellStyle name="40% - Accent2 2 2 3 3" xfId="1375"/>
    <cellStyle name="40% - Accent2 2 2 3 3 2" xfId="4209"/>
    <cellStyle name="40% - Accent2 2 2 3 4" xfId="4206"/>
    <cellStyle name="40% - Accent2 2 2 4" xfId="1376"/>
    <cellStyle name="40% - Accent2 2 2 4 2" xfId="1377"/>
    <cellStyle name="40% - Accent2 2 2 4 2 2" xfId="4211"/>
    <cellStyle name="40% - Accent2 2 2 4 3" xfId="4210"/>
    <cellStyle name="40% - Accent2 2 2 5" xfId="1378"/>
    <cellStyle name="40% - Accent2 2 2 5 2" xfId="4212"/>
    <cellStyle name="40% - Accent2 2 2 6" xfId="4197"/>
    <cellStyle name="40% - Accent2 2 3" xfId="1379"/>
    <cellStyle name="40% - Accent2 2 3 2" xfId="1380"/>
    <cellStyle name="40% - Accent2 2 3 2 2" xfId="1381"/>
    <cellStyle name="40% - Accent2 2 3 2 2 2" xfId="1382"/>
    <cellStyle name="40% - Accent2 2 3 2 2 2 2" xfId="4216"/>
    <cellStyle name="40% - Accent2 2 3 2 2 3" xfId="4215"/>
    <cellStyle name="40% - Accent2 2 3 2 3" xfId="1383"/>
    <cellStyle name="40% - Accent2 2 3 2 3 2" xfId="4217"/>
    <cellStyle name="40% - Accent2 2 3 2 4" xfId="4214"/>
    <cellStyle name="40% - Accent2 2 3 3" xfId="1384"/>
    <cellStyle name="40% - Accent2 2 3 3 2" xfId="1385"/>
    <cellStyle name="40% - Accent2 2 3 3 2 2" xfId="4219"/>
    <cellStyle name="40% - Accent2 2 3 3 3" xfId="4218"/>
    <cellStyle name="40% - Accent2 2 3 4" xfId="1386"/>
    <cellStyle name="40% - Accent2 2 3 4 2" xfId="4220"/>
    <cellStyle name="40% - Accent2 2 3 5" xfId="4213"/>
    <cellStyle name="40% - Accent2 2 4" xfId="1387"/>
    <cellStyle name="40% - Accent2 2 4 2" xfId="1388"/>
    <cellStyle name="40% - Accent2 2 4 2 2" xfId="1389"/>
    <cellStyle name="40% - Accent2 2 4 2 2 2" xfId="4223"/>
    <cellStyle name="40% - Accent2 2 4 2 3" xfId="4222"/>
    <cellStyle name="40% - Accent2 2 4 3" xfId="1390"/>
    <cellStyle name="40% - Accent2 2 4 3 2" xfId="4224"/>
    <cellStyle name="40% - Accent2 2 4 4" xfId="4221"/>
    <cellStyle name="40% - Accent2 2 5" xfId="1391"/>
    <cellStyle name="40% - Accent2 2 5 2" xfId="1392"/>
    <cellStyle name="40% - Accent2 2 5 2 2" xfId="4226"/>
    <cellStyle name="40% - Accent2 2 5 3" xfId="4225"/>
    <cellStyle name="40% - Accent2 2 6" xfId="1393"/>
    <cellStyle name="40% - Accent2 2 6 2" xfId="4227"/>
    <cellStyle name="40% - Accent2 2 7" xfId="4196"/>
    <cellStyle name="40% - Accent2 20" xfId="1394"/>
    <cellStyle name="40% - Accent2 20 2" xfId="1395"/>
    <cellStyle name="40% - Accent2 20 2 2" xfId="4229"/>
    <cellStyle name="40% - Accent2 20 3" xfId="4228"/>
    <cellStyle name="40% - Accent2 21" xfId="1396"/>
    <cellStyle name="40% - Accent2 21 2" xfId="1397"/>
    <cellStyle name="40% - Accent2 21 2 2" xfId="4231"/>
    <cellStyle name="40% - Accent2 21 3" xfId="4230"/>
    <cellStyle name="40% - Accent2 22" xfId="1398"/>
    <cellStyle name="40% - Accent2 22 2" xfId="1399"/>
    <cellStyle name="40% - Accent2 22 2 2" xfId="4233"/>
    <cellStyle name="40% - Accent2 22 3" xfId="4232"/>
    <cellStyle name="40% - Accent2 23" xfId="1400"/>
    <cellStyle name="40% - Accent2 23 2" xfId="1401"/>
    <cellStyle name="40% - Accent2 23 2 2" xfId="4235"/>
    <cellStyle name="40% - Accent2 23 3" xfId="4234"/>
    <cellStyle name="40% - Accent2 24" xfId="1402"/>
    <cellStyle name="40% - Accent2 24 2" xfId="1403"/>
    <cellStyle name="40% - Accent2 24 2 2" xfId="4237"/>
    <cellStyle name="40% - Accent2 24 3" xfId="4236"/>
    <cellStyle name="40% - Accent2 25" xfId="1404"/>
    <cellStyle name="40% - Accent2 25 2" xfId="1405"/>
    <cellStyle name="40% - Accent2 25 2 2" xfId="4239"/>
    <cellStyle name="40% - Accent2 25 3" xfId="4238"/>
    <cellStyle name="40% - Accent2 26" xfId="1406"/>
    <cellStyle name="40% - Accent2 26 2" xfId="1407"/>
    <cellStyle name="40% - Accent2 26 2 2" xfId="4241"/>
    <cellStyle name="40% - Accent2 26 3" xfId="4240"/>
    <cellStyle name="40% - Accent2 27" xfId="1408"/>
    <cellStyle name="40% - Accent2 27 2" xfId="4242"/>
    <cellStyle name="40% - Accent2 28" xfId="1409"/>
    <cellStyle name="40% - Accent2 28 2" xfId="4243"/>
    <cellStyle name="40% - Accent2 29" xfId="2869"/>
    <cellStyle name="40% - Accent2 3" xfId="1410"/>
    <cellStyle name="40% - Accent2 3 2" xfId="1411"/>
    <cellStyle name="40% - Accent2 3 2 2" xfId="1412"/>
    <cellStyle name="40% - Accent2 3 2 2 2" xfId="1413"/>
    <cellStyle name="40% - Accent2 3 2 2 2 2" xfId="1414"/>
    <cellStyle name="40% - Accent2 3 2 2 2 2 2" xfId="1415"/>
    <cellStyle name="40% - Accent2 3 2 2 2 2 2 2" xfId="4249"/>
    <cellStyle name="40% - Accent2 3 2 2 2 2 3" xfId="4248"/>
    <cellStyle name="40% - Accent2 3 2 2 2 3" xfId="1416"/>
    <cellStyle name="40% - Accent2 3 2 2 2 3 2" xfId="4250"/>
    <cellStyle name="40% - Accent2 3 2 2 2 4" xfId="4247"/>
    <cellStyle name="40% - Accent2 3 2 2 3" xfId="1417"/>
    <cellStyle name="40% - Accent2 3 2 2 3 2" xfId="1418"/>
    <cellStyle name="40% - Accent2 3 2 2 3 2 2" xfId="4252"/>
    <cellStyle name="40% - Accent2 3 2 2 3 3" xfId="4251"/>
    <cellStyle name="40% - Accent2 3 2 2 4" xfId="1419"/>
    <cellStyle name="40% - Accent2 3 2 2 4 2" xfId="4253"/>
    <cellStyle name="40% - Accent2 3 2 2 5" xfId="4246"/>
    <cellStyle name="40% - Accent2 3 2 3" xfId="1420"/>
    <cellStyle name="40% - Accent2 3 2 3 2" xfId="1421"/>
    <cellStyle name="40% - Accent2 3 2 3 2 2" xfId="1422"/>
    <cellStyle name="40% - Accent2 3 2 3 2 2 2" xfId="4256"/>
    <cellStyle name="40% - Accent2 3 2 3 2 3" xfId="4255"/>
    <cellStyle name="40% - Accent2 3 2 3 3" xfId="1423"/>
    <cellStyle name="40% - Accent2 3 2 3 3 2" xfId="4257"/>
    <cellStyle name="40% - Accent2 3 2 3 4" xfId="4254"/>
    <cellStyle name="40% - Accent2 3 2 4" xfId="1424"/>
    <cellStyle name="40% - Accent2 3 2 4 2" xfId="1425"/>
    <cellStyle name="40% - Accent2 3 2 4 2 2" xfId="4259"/>
    <cellStyle name="40% - Accent2 3 2 4 3" xfId="4258"/>
    <cellStyle name="40% - Accent2 3 2 5" xfId="1426"/>
    <cellStyle name="40% - Accent2 3 2 5 2" xfId="4260"/>
    <cellStyle name="40% - Accent2 3 2 6" xfId="4245"/>
    <cellStyle name="40% - Accent2 3 3" xfId="1427"/>
    <cellStyle name="40% - Accent2 3 3 2" xfId="1428"/>
    <cellStyle name="40% - Accent2 3 3 2 2" xfId="1429"/>
    <cellStyle name="40% - Accent2 3 3 2 2 2" xfId="1430"/>
    <cellStyle name="40% - Accent2 3 3 2 2 2 2" xfId="4264"/>
    <cellStyle name="40% - Accent2 3 3 2 2 3" xfId="4263"/>
    <cellStyle name="40% - Accent2 3 3 2 3" xfId="1431"/>
    <cellStyle name="40% - Accent2 3 3 2 3 2" xfId="4265"/>
    <cellStyle name="40% - Accent2 3 3 2 4" xfId="4262"/>
    <cellStyle name="40% - Accent2 3 3 3" xfId="1432"/>
    <cellStyle name="40% - Accent2 3 3 3 2" xfId="1433"/>
    <cellStyle name="40% - Accent2 3 3 3 2 2" xfId="4267"/>
    <cellStyle name="40% - Accent2 3 3 3 3" xfId="4266"/>
    <cellStyle name="40% - Accent2 3 3 4" xfId="1434"/>
    <cellStyle name="40% - Accent2 3 3 4 2" xfId="4268"/>
    <cellStyle name="40% - Accent2 3 3 5" xfId="4261"/>
    <cellStyle name="40% - Accent2 3 4" xfId="1435"/>
    <cellStyle name="40% - Accent2 3 4 2" xfId="1436"/>
    <cellStyle name="40% - Accent2 3 4 2 2" xfId="1437"/>
    <cellStyle name="40% - Accent2 3 4 2 2 2" xfId="4271"/>
    <cellStyle name="40% - Accent2 3 4 2 3" xfId="4270"/>
    <cellStyle name="40% - Accent2 3 4 3" xfId="1438"/>
    <cellStyle name="40% - Accent2 3 4 3 2" xfId="4272"/>
    <cellStyle name="40% - Accent2 3 4 4" xfId="4269"/>
    <cellStyle name="40% - Accent2 3 5" xfId="1439"/>
    <cellStyle name="40% - Accent2 3 5 2" xfId="1440"/>
    <cellStyle name="40% - Accent2 3 5 2 2" xfId="4274"/>
    <cellStyle name="40% - Accent2 3 5 3" xfId="4273"/>
    <cellStyle name="40% - Accent2 3 6" xfId="1441"/>
    <cellStyle name="40% - Accent2 3 6 2" xfId="4275"/>
    <cellStyle name="40% - Accent2 3 7" xfId="4244"/>
    <cellStyle name="40% - Accent2 4" xfId="1442"/>
    <cellStyle name="40% - Accent2 4 2" xfId="1443"/>
    <cellStyle name="40% - Accent2 4 2 2" xfId="1444"/>
    <cellStyle name="40% - Accent2 4 2 2 2" xfId="1445"/>
    <cellStyle name="40% - Accent2 4 2 2 2 2" xfId="1446"/>
    <cellStyle name="40% - Accent2 4 2 2 2 2 2" xfId="1447"/>
    <cellStyle name="40% - Accent2 4 2 2 2 2 2 2" xfId="4281"/>
    <cellStyle name="40% - Accent2 4 2 2 2 2 3" xfId="4280"/>
    <cellStyle name="40% - Accent2 4 2 2 2 3" xfId="1448"/>
    <cellStyle name="40% - Accent2 4 2 2 2 3 2" xfId="4282"/>
    <cellStyle name="40% - Accent2 4 2 2 2 4" xfId="4279"/>
    <cellStyle name="40% - Accent2 4 2 2 3" xfId="1449"/>
    <cellStyle name="40% - Accent2 4 2 2 3 2" xfId="1450"/>
    <cellStyle name="40% - Accent2 4 2 2 3 2 2" xfId="4284"/>
    <cellStyle name="40% - Accent2 4 2 2 3 3" xfId="4283"/>
    <cellStyle name="40% - Accent2 4 2 2 4" xfId="1451"/>
    <cellStyle name="40% - Accent2 4 2 2 4 2" xfId="4285"/>
    <cellStyle name="40% - Accent2 4 2 2 5" xfId="4278"/>
    <cellStyle name="40% - Accent2 4 2 3" xfId="1452"/>
    <cellStyle name="40% - Accent2 4 2 3 2" xfId="1453"/>
    <cellStyle name="40% - Accent2 4 2 3 2 2" xfId="1454"/>
    <cellStyle name="40% - Accent2 4 2 3 2 2 2" xfId="4288"/>
    <cellStyle name="40% - Accent2 4 2 3 2 3" xfId="4287"/>
    <cellStyle name="40% - Accent2 4 2 3 3" xfId="1455"/>
    <cellStyle name="40% - Accent2 4 2 3 3 2" xfId="4289"/>
    <cellStyle name="40% - Accent2 4 2 3 4" xfId="4286"/>
    <cellStyle name="40% - Accent2 4 2 4" xfId="1456"/>
    <cellStyle name="40% - Accent2 4 2 4 2" xfId="1457"/>
    <cellStyle name="40% - Accent2 4 2 4 2 2" xfId="4291"/>
    <cellStyle name="40% - Accent2 4 2 4 3" xfId="4290"/>
    <cellStyle name="40% - Accent2 4 2 5" xfId="1458"/>
    <cellStyle name="40% - Accent2 4 2 5 2" xfId="4292"/>
    <cellStyle name="40% - Accent2 4 2 6" xfId="4277"/>
    <cellStyle name="40% - Accent2 4 3" xfId="1459"/>
    <cellStyle name="40% - Accent2 4 3 2" xfId="1460"/>
    <cellStyle name="40% - Accent2 4 3 2 2" xfId="1461"/>
    <cellStyle name="40% - Accent2 4 3 2 2 2" xfId="1462"/>
    <cellStyle name="40% - Accent2 4 3 2 2 2 2" xfId="4296"/>
    <cellStyle name="40% - Accent2 4 3 2 2 3" xfId="4295"/>
    <cellStyle name="40% - Accent2 4 3 2 3" xfId="1463"/>
    <cellStyle name="40% - Accent2 4 3 2 3 2" xfId="4297"/>
    <cellStyle name="40% - Accent2 4 3 2 4" xfId="4294"/>
    <cellStyle name="40% - Accent2 4 3 3" xfId="1464"/>
    <cellStyle name="40% - Accent2 4 3 3 2" xfId="1465"/>
    <cellStyle name="40% - Accent2 4 3 3 2 2" xfId="4299"/>
    <cellStyle name="40% - Accent2 4 3 3 3" xfId="4298"/>
    <cellStyle name="40% - Accent2 4 3 4" xfId="1466"/>
    <cellStyle name="40% - Accent2 4 3 4 2" xfId="4300"/>
    <cellStyle name="40% - Accent2 4 3 5" xfId="4293"/>
    <cellStyle name="40% - Accent2 4 4" xfId="1467"/>
    <cellStyle name="40% - Accent2 4 4 2" xfId="1468"/>
    <cellStyle name="40% - Accent2 4 4 2 2" xfId="1469"/>
    <cellStyle name="40% - Accent2 4 4 2 2 2" xfId="4303"/>
    <cellStyle name="40% - Accent2 4 4 2 3" xfId="4302"/>
    <cellStyle name="40% - Accent2 4 4 3" xfId="1470"/>
    <cellStyle name="40% - Accent2 4 4 3 2" xfId="4304"/>
    <cellStyle name="40% - Accent2 4 4 4" xfId="4301"/>
    <cellStyle name="40% - Accent2 4 5" xfId="1471"/>
    <cellStyle name="40% - Accent2 4 5 2" xfId="1472"/>
    <cellStyle name="40% - Accent2 4 5 2 2" xfId="4306"/>
    <cellStyle name="40% - Accent2 4 5 3" xfId="4305"/>
    <cellStyle name="40% - Accent2 4 6" xfId="1473"/>
    <cellStyle name="40% - Accent2 4 6 2" xfId="4307"/>
    <cellStyle name="40% - Accent2 4 7" xfId="4276"/>
    <cellStyle name="40% - Accent2 5" xfId="1474"/>
    <cellStyle name="40% - Accent2 5 2" xfId="1475"/>
    <cellStyle name="40% - Accent2 5 2 2" xfId="1476"/>
    <cellStyle name="40% - Accent2 5 2 2 2" xfId="1477"/>
    <cellStyle name="40% - Accent2 5 2 2 2 2" xfId="1478"/>
    <cellStyle name="40% - Accent2 5 2 2 2 2 2" xfId="4312"/>
    <cellStyle name="40% - Accent2 5 2 2 2 3" xfId="4311"/>
    <cellStyle name="40% - Accent2 5 2 2 3" xfId="1479"/>
    <cellStyle name="40% - Accent2 5 2 2 3 2" xfId="4313"/>
    <cellStyle name="40% - Accent2 5 2 2 4" xfId="4310"/>
    <cellStyle name="40% - Accent2 5 2 3" xfId="1480"/>
    <cellStyle name="40% - Accent2 5 2 3 2" xfId="1481"/>
    <cellStyle name="40% - Accent2 5 2 3 2 2" xfId="4315"/>
    <cellStyle name="40% - Accent2 5 2 3 3" xfId="4314"/>
    <cellStyle name="40% - Accent2 5 2 4" xfId="1482"/>
    <cellStyle name="40% - Accent2 5 2 4 2" xfId="4316"/>
    <cellStyle name="40% - Accent2 5 2 5" xfId="4309"/>
    <cellStyle name="40% - Accent2 5 3" xfId="1483"/>
    <cellStyle name="40% - Accent2 5 3 2" xfId="1484"/>
    <cellStyle name="40% - Accent2 5 3 2 2" xfId="1485"/>
    <cellStyle name="40% - Accent2 5 3 2 2 2" xfId="4319"/>
    <cellStyle name="40% - Accent2 5 3 2 3" xfId="4318"/>
    <cellStyle name="40% - Accent2 5 3 3" xfId="1486"/>
    <cellStyle name="40% - Accent2 5 3 3 2" xfId="4320"/>
    <cellStyle name="40% - Accent2 5 3 4" xfId="4317"/>
    <cellStyle name="40% - Accent2 5 4" xfId="1487"/>
    <cellStyle name="40% - Accent2 5 4 2" xfId="1488"/>
    <cellStyle name="40% - Accent2 5 4 2 2" xfId="4322"/>
    <cellStyle name="40% - Accent2 5 4 3" xfId="4321"/>
    <cellStyle name="40% - Accent2 5 5" xfId="1489"/>
    <cellStyle name="40% - Accent2 5 5 2" xfId="4323"/>
    <cellStyle name="40% - Accent2 5 6" xfId="4308"/>
    <cellStyle name="40% - Accent2 6" xfId="1490"/>
    <cellStyle name="40% - Accent2 6 2" xfId="1491"/>
    <cellStyle name="40% - Accent2 6 2 2" xfId="1492"/>
    <cellStyle name="40% - Accent2 6 2 2 2" xfId="1493"/>
    <cellStyle name="40% - Accent2 6 2 2 2 2" xfId="1494"/>
    <cellStyle name="40% - Accent2 6 2 2 2 2 2" xfId="4328"/>
    <cellStyle name="40% - Accent2 6 2 2 2 3" xfId="4327"/>
    <cellStyle name="40% - Accent2 6 2 2 3" xfId="1495"/>
    <cellStyle name="40% - Accent2 6 2 2 3 2" xfId="4329"/>
    <cellStyle name="40% - Accent2 6 2 2 4" xfId="4326"/>
    <cellStyle name="40% - Accent2 6 2 3" xfId="1496"/>
    <cellStyle name="40% - Accent2 6 2 3 2" xfId="1497"/>
    <cellStyle name="40% - Accent2 6 2 3 2 2" xfId="4331"/>
    <cellStyle name="40% - Accent2 6 2 3 3" xfId="4330"/>
    <cellStyle name="40% - Accent2 6 2 4" xfId="1498"/>
    <cellStyle name="40% - Accent2 6 2 4 2" xfId="4332"/>
    <cellStyle name="40% - Accent2 6 2 5" xfId="4325"/>
    <cellStyle name="40% - Accent2 6 3" xfId="1499"/>
    <cellStyle name="40% - Accent2 6 3 2" xfId="1500"/>
    <cellStyle name="40% - Accent2 6 3 2 2" xfId="1501"/>
    <cellStyle name="40% - Accent2 6 3 2 2 2" xfId="4335"/>
    <cellStyle name="40% - Accent2 6 3 2 3" xfId="4334"/>
    <cellStyle name="40% - Accent2 6 3 3" xfId="1502"/>
    <cellStyle name="40% - Accent2 6 3 3 2" xfId="4336"/>
    <cellStyle name="40% - Accent2 6 3 4" xfId="4333"/>
    <cellStyle name="40% - Accent2 6 4" xfId="1503"/>
    <cellStyle name="40% - Accent2 6 4 2" xfId="1504"/>
    <cellStyle name="40% - Accent2 6 4 2 2" xfId="4338"/>
    <cellStyle name="40% - Accent2 6 4 3" xfId="4337"/>
    <cellStyle name="40% - Accent2 6 5" xfId="1505"/>
    <cellStyle name="40% - Accent2 6 5 2" xfId="4339"/>
    <cellStyle name="40% - Accent2 6 6" xfId="4324"/>
    <cellStyle name="40% - Accent2 7" xfId="1506"/>
    <cellStyle name="40% - Accent2 7 2" xfId="1507"/>
    <cellStyle name="40% - Accent2 7 2 2" xfId="1508"/>
    <cellStyle name="40% - Accent2 7 2 2 2" xfId="1509"/>
    <cellStyle name="40% - Accent2 7 2 2 2 2" xfId="4343"/>
    <cellStyle name="40% - Accent2 7 2 2 3" xfId="4342"/>
    <cellStyle name="40% - Accent2 7 2 3" xfId="1510"/>
    <cellStyle name="40% - Accent2 7 2 3 2" xfId="4344"/>
    <cellStyle name="40% - Accent2 7 2 4" xfId="4341"/>
    <cellStyle name="40% - Accent2 7 3" xfId="1511"/>
    <cellStyle name="40% - Accent2 7 3 2" xfId="1512"/>
    <cellStyle name="40% - Accent2 7 3 2 2" xfId="4346"/>
    <cellStyle name="40% - Accent2 7 3 3" xfId="4345"/>
    <cellStyle name="40% - Accent2 7 4" xfId="1513"/>
    <cellStyle name="40% - Accent2 7 4 2" xfId="4347"/>
    <cellStyle name="40% - Accent2 7 5" xfId="4340"/>
    <cellStyle name="40% - Accent2 8" xfId="1514"/>
    <cellStyle name="40% - Accent2 8 2" xfId="1515"/>
    <cellStyle name="40% - Accent2 8 2 2" xfId="1516"/>
    <cellStyle name="40% - Accent2 8 2 2 2" xfId="4350"/>
    <cellStyle name="40% - Accent2 8 2 3" xfId="4349"/>
    <cellStyle name="40% - Accent2 8 3" xfId="1517"/>
    <cellStyle name="40% - Accent2 8 3 2" xfId="4351"/>
    <cellStyle name="40% - Accent2 8 4" xfId="4348"/>
    <cellStyle name="40% - Accent2 9" xfId="1518"/>
    <cellStyle name="40% - Accent2 9 2" xfId="1519"/>
    <cellStyle name="40% - Accent2 9 2 2" xfId="1520"/>
    <cellStyle name="40% - Accent2 9 2 2 2" xfId="4354"/>
    <cellStyle name="40% - Accent2 9 2 3" xfId="4353"/>
    <cellStyle name="40% - Accent2 9 3" xfId="1521"/>
    <cellStyle name="40% - Accent2 9 3 2" xfId="4355"/>
    <cellStyle name="40% - Accent2 9 4" xfId="4352"/>
    <cellStyle name="40% - Accent3" xfId="27" builtinId="39" customBuiltin="1"/>
    <cellStyle name="40% - Accent3 10" xfId="1522"/>
    <cellStyle name="40% - Accent3 10 2" xfId="1523"/>
    <cellStyle name="40% - Accent3 10 2 2" xfId="1524"/>
    <cellStyle name="40% - Accent3 10 2 2 2" xfId="4358"/>
    <cellStyle name="40% - Accent3 10 2 3" xfId="4357"/>
    <cellStyle name="40% - Accent3 10 3" xfId="1525"/>
    <cellStyle name="40% - Accent3 10 3 2" xfId="4359"/>
    <cellStyle name="40% - Accent3 10 4" xfId="4356"/>
    <cellStyle name="40% - Accent3 11" xfId="1526"/>
    <cellStyle name="40% - Accent3 11 2" xfId="1527"/>
    <cellStyle name="40% - Accent3 11 2 2" xfId="1528"/>
    <cellStyle name="40% - Accent3 11 2 2 2" xfId="4362"/>
    <cellStyle name="40% - Accent3 11 2 3" xfId="4361"/>
    <cellStyle name="40% - Accent3 11 3" xfId="1529"/>
    <cellStyle name="40% - Accent3 11 3 2" xfId="4363"/>
    <cellStyle name="40% - Accent3 11 4" xfId="4360"/>
    <cellStyle name="40% - Accent3 12" xfId="1530"/>
    <cellStyle name="40% - Accent3 12 2" xfId="1531"/>
    <cellStyle name="40% - Accent3 12 2 2" xfId="4365"/>
    <cellStyle name="40% - Accent3 12 3" xfId="4364"/>
    <cellStyle name="40% - Accent3 13" xfId="1532"/>
    <cellStyle name="40% - Accent3 13 2" xfId="1533"/>
    <cellStyle name="40% - Accent3 13 2 2" xfId="4367"/>
    <cellStyle name="40% - Accent3 13 3" xfId="4366"/>
    <cellStyle name="40% - Accent3 14" xfId="1534"/>
    <cellStyle name="40% - Accent3 14 2" xfId="1535"/>
    <cellStyle name="40% - Accent3 14 2 2" xfId="4369"/>
    <cellStyle name="40% - Accent3 14 3" xfId="4368"/>
    <cellStyle name="40% - Accent3 15" xfId="1536"/>
    <cellStyle name="40% - Accent3 15 2" xfId="1537"/>
    <cellStyle name="40% - Accent3 15 2 2" xfId="4371"/>
    <cellStyle name="40% - Accent3 15 3" xfId="4370"/>
    <cellStyle name="40% - Accent3 16" xfId="1538"/>
    <cellStyle name="40% - Accent3 16 2" xfId="1539"/>
    <cellStyle name="40% - Accent3 16 2 2" xfId="4373"/>
    <cellStyle name="40% - Accent3 16 3" xfId="4372"/>
    <cellStyle name="40% - Accent3 17" xfId="1540"/>
    <cellStyle name="40% - Accent3 17 2" xfId="1541"/>
    <cellStyle name="40% - Accent3 17 2 2" xfId="4375"/>
    <cellStyle name="40% - Accent3 17 3" xfId="4374"/>
    <cellStyle name="40% - Accent3 18" xfId="1542"/>
    <cellStyle name="40% - Accent3 18 2" xfId="1543"/>
    <cellStyle name="40% - Accent3 18 2 2" xfId="4377"/>
    <cellStyle name="40% - Accent3 18 3" xfId="4376"/>
    <cellStyle name="40% - Accent3 19" xfId="1544"/>
    <cellStyle name="40% - Accent3 19 2" xfId="1545"/>
    <cellStyle name="40% - Accent3 19 2 2" xfId="4379"/>
    <cellStyle name="40% - Accent3 19 3" xfId="4378"/>
    <cellStyle name="40% - Accent3 2" xfId="1546"/>
    <cellStyle name="40% - Accent3 2 2" xfId="1547"/>
    <cellStyle name="40% - Accent3 2 2 2" xfId="1548"/>
    <cellStyle name="40% - Accent3 2 2 2 2" xfId="1549"/>
    <cellStyle name="40% - Accent3 2 2 2 2 2" xfId="1550"/>
    <cellStyle name="40% - Accent3 2 2 2 2 2 2" xfId="1551"/>
    <cellStyle name="40% - Accent3 2 2 2 2 2 2 2" xfId="4385"/>
    <cellStyle name="40% - Accent3 2 2 2 2 2 3" xfId="4384"/>
    <cellStyle name="40% - Accent3 2 2 2 2 3" xfId="1552"/>
    <cellStyle name="40% - Accent3 2 2 2 2 3 2" xfId="4386"/>
    <cellStyle name="40% - Accent3 2 2 2 2 4" xfId="4383"/>
    <cellStyle name="40% - Accent3 2 2 2 3" xfId="1553"/>
    <cellStyle name="40% - Accent3 2 2 2 3 2" xfId="1554"/>
    <cellStyle name="40% - Accent3 2 2 2 3 2 2" xfId="4388"/>
    <cellStyle name="40% - Accent3 2 2 2 3 3" xfId="4387"/>
    <cellStyle name="40% - Accent3 2 2 2 4" xfId="1555"/>
    <cellStyle name="40% - Accent3 2 2 2 4 2" xfId="4389"/>
    <cellStyle name="40% - Accent3 2 2 2 5" xfId="4382"/>
    <cellStyle name="40% - Accent3 2 2 3" xfId="1556"/>
    <cellStyle name="40% - Accent3 2 2 3 2" xfId="1557"/>
    <cellStyle name="40% - Accent3 2 2 3 2 2" xfId="1558"/>
    <cellStyle name="40% - Accent3 2 2 3 2 2 2" xfId="4392"/>
    <cellStyle name="40% - Accent3 2 2 3 2 3" xfId="4391"/>
    <cellStyle name="40% - Accent3 2 2 3 3" xfId="1559"/>
    <cellStyle name="40% - Accent3 2 2 3 3 2" xfId="4393"/>
    <cellStyle name="40% - Accent3 2 2 3 4" xfId="4390"/>
    <cellStyle name="40% - Accent3 2 2 4" xfId="1560"/>
    <cellStyle name="40% - Accent3 2 2 4 2" xfId="1561"/>
    <cellStyle name="40% - Accent3 2 2 4 2 2" xfId="4395"/>
    <cellStyle name="40% - Accent3 2 2 4 3" xfId="4394"/>
    <cellStyle name="40% - Accent3 2 2 5" xfId="1562"/>
    <cellStyle name="40% - Accent3 2 2 5 2" xfId="4396"/>
    <cellStyle name="40% - Accent3 2 2 6" xfId="4381"/>
    <cellStyle name="40% - Accent3 2 3" xfId="1563"/>
    <cellStyle name="40% - Accent3 2 3 2" xfId="1564"/>
    <cellStyle name="40% - Accent3 2 3 2 2" xfId="1565"/>
    <cellStyle name="40% - Accent3 2 3 2 2 2" xfId="1566"/>
    <cellStyle name="40% - Accent3 2 3 2 2 2 2" xfId="4400"/>
    <cellStyle name="40% - Accent3 2 3 2 2 3" xfId="4399"/>
    <cellStyle name="40% - Accent3 2 3 2 3" xfId="1567"/>
    <cellStyle name="40% - Accent3 2 3 2 3 2" xfId="4401"/>
    <cellStyle name="40% - Accent3 2 3 2 4" xfId="4398"/>
    <cellStyle name="40% - Accent3 2 3 3" xfId="1568"/>
    <cellStyle name="40% - Accent3 2 3 3 2" xfId="1569"/>
    <cellStyle name="40% - Accent3 2 3 3 2 2" xfId="4403"/>
    <cellStyle name="40% - Accent3 2 3 3 3" xfId="4402"/>
    <cellStyle name="40% - Accent3 2 3 4" xfId="1570"/>
    <cellStyle name="40% - Accent3 2 3 4 2" xfId="4404"/>
    <cellStyle name="40% - Accent3 2 3 5" xfId="4397"/>
    <cellStyle name="40% - Accent3 2 4" xfId="1571"/>
    <cellStyle name="40% - Accent3 2 4 2" xfId="1572"/>
    <cellStyle name="40% - Accent3 2 4 2 2" xfId="1573"/>
    <cellStyle name="40% - Accent3 2 4 2 2 2" xfId="4407"/>
    <cellStyle name="40% - Accent3 2 4 2 3" xfId="4406"/>
    <cellStyle name="40% - Accent3 2 4 3" xfId="1574"/>
    <cellStyle name="40% - Accent3 2 4 3 2" xfId="4408"/>
    <cellStyle name="40% - Accent3 2 4 4" xfId="4405"/>
    <cellStyle name="40% - Accent3 2 5" xfId="1575"/>
    <cellStyle name="40% - Accent3 2 5 2" xfId="1576"/>
    <cellStyle name="40% - Accent3 2 5 2 2" xfId="4410"/>
    <cellStyle name="40% - Accent3 2 5 3" xfId="4409"/>
    <cellStyle name="40% - Accent3 2 6" xfId="1577"/>
    <cellStyle name="40% - Accent3 2 6 2" xfId="4411"/>
    <cellStyle name="40% - Accent3 2 7" xfId="4380"/>
    <cellStyle name="40% - Accent3 20" xfId="1578"/>
    <cellStyle name="40% - Accent3 20 2" xfId="1579"/>
    <cellStyle name="40% - Accent3 20 2 2" xfId="4413"/>
    <cellStyle name="40% - Accent3 20 3" xfId="4412"/>
    <cellStyle name="40% - Accent3 21" xfId="1580"/>
    <cellStyle name="40% - Accent3 21 2" xfId="1581"/>
    <cellStyle name="40% - Accent3 21 2 2" xfId="4415"/>
    <cellStyle name="40% - Accent3 21 3" xfId="4414"/>
    <cellStyle name="40% - Accent3 22" xfId="1582"/>
    <cellStyle name="40% - Accent3 22 2" xfId="1583"/>
    <cellStyle name="40% - Accent3 22 2 2" xfId="4417"/>
    <cellStyle name="40% - Accent3 22 3" xfId="4416"/>
    <cellStyle name="40% - Accent3 23" xfId="1584"/>
    <cellStyle name="40% - Accent3 23 2" xfId="1585"/>
    <cellStyle name="40% - Accent3 23 2 2" xfId="4419"/>
    <cellStyle name="40% - Accent3 23 3" xfId="4418"/>
    <cellStyle name="40% - Accent3 24" xfId="1586"/>
    <cellStyle name="40% - Accent3 24 2" xfId="1587"/>
    <cellStyle name="40% - Accent3 24 2 2" xfId="4421"/>
    <cellStyle name="40% - Accent3 24 3" xfId="4420"/>
    <cellStyle name="40% - Accent3 25" xfId="1588"/>
    <cellStyle name="40% - Accent3 25 2" xfId="1589"/>
    <cellStyle name="40% - Accent3 25 2 2" xfId="4423"/>
    <cellStyle name="40% - Accent3 25 3" xfId="4422"/>
    <cellStyle name="40% - Accent3 26" xfId="1590"/>
    <cellStyle name="40% - Accent3 26 2" xfId="1591"/>
    <cellStyle name="40% - Accent3 26 2 2" xfId="4425"/>
    <cellStyle name="40% - Accent3 26 3" xfId="4424"/>
    <cellStyle name="40% - Accent3 27" xfId="1592"/>
    <cellStyle name="40% - Accent3 27 2" xfId="4426"/>
    <cellStyle name="40% - Accent3 28" xfId="1593"/>
    <cellStyle name="40% - Accent3 28 2" xfId="4427"/>
    <cellStyle name="40% - Accent3 29" xfId="2871"/>
    <cellStyle name="40% - Accent3 3" xfId="1594"/>
    <cellStyle name="40% - Accent3 3 2" xfId="1595"/>
    <cellStyle name="40% - Accent3 3 2 2" xfId="1596"/>
    <cellStyle name="40% - Accent3 3 2 2 2" xfId="1597"/>
    <cellStyle name="40% - Accent3 3 2 2 2 2" xfId="1598"/>
    <cellStyle name="40% - Accent3 3 2 2 2 2 2" xfId="1599"/>
    <cellStyle name="40% - Accent3 3 2 2 2 2 2 2" xfId="4433"/>
    <cellStyle name="40% - Accent3 3 2 2 2 2 3" xfId="4432"/>
    <cellStyle name="40% - Accent3 3 2 2 2 3" xfId="1600"/>
    <cellStyle name="40% - Accent3 3 2 2 2 3 2" xfId="4434"/>
    <cellStyle name="40% - Accent3 3 2 2 2 4" xfId="4431"/>
    <cellStyle name="40% - Accent3 3 2 2 3" xfId="1601"/>
    <cellStyle name="40% - Accent3 3 2 2 3 2" xfId="1602"/>
    <cellStyle name="40% - Accent3 3 2 2 3 2 2" xfId="4436"/>
    <cellStyle name="40% - Accent3 3 2 2 3 3" xfId="4435"/>
    <cellStyle name="40% - Accent3 3 2 2 4" xfId="1603"/>
    <cellStyle name="40% - Accent3 3 2 2 4 2" xfId="4437"/>
    <cellStyle name="40% - Accent3 3 2 2 5" xfId="4430"/>
    <cellStyle name="40% - Accent3 3 2 3" xfId="1604"/>
    <cellStyle name="40% - Accent3 3 2 3 2" xfId="1605"/>
    <cellStyle name="40% - Accent3 3 2 3 2 2" xfId="1606"/>
    <cellStyle name="40% - Accent3 3 2 3 2 2 2" xfId="4440"/>
    <cellStyle name="40% - Accent3 3 2 3 2 3" xfId="4439"/>
    <cellStyle name="40% - Accent3 3 2 3 3" xfId="1607"/>
    <cellStyle name="40% - Accent3 3 2 3 3 2" xfId="4441"/>
    <cellStyle name="40% - Accent3 3 2 3 4" xfId="4438"/>
    <cellStyle name="40% - Accent3 3 2 4" xfId="1608"/>
    <cellStyle name="40% - Accent3 3 2 4 2" xfId="1609"/>
    <cellStyle name="40% - Accent3 3 2 4 2 2" xfId="4443"/>
    <cellStyle name="40% - Accent3 3 2 4 3" xfId="4442"/>
    <cellStyle name="40% - Accent3 3 2 5" xfId="1610"/>
    <cellStyle name="40% - Accent3 3 2 5 2" xfId="4444"/>
    <cellStyle name="40% - Accent3 3 2 6" xfId="4429"/>
    <cellStyle name="40% - Accent3 3 3" xfId="1611"/>
    <cellStyle name="40% - Accent3 3 3 2" xfId="1612"/>
    <cellStyle name="40% - Accent3 3 3 2 2" xfId="1613"/>
    <cellStyle name="40% - Accent3 3 3 2 2 2" xfId="1614"/>
    <cellStyle name="40% - Accent3 3 3 2 2 2 2" xfId="4448"/>
    <cellStyle name="40% - Accent3 3 3 2 2 3" xfId="4447"/>
    <cellStyle name="40% - Accent3 3 3 2 3" xfId="1615"/>
    <cellStyle name="40% - Accent3 3 3 2 3 2" xfId="4449"/>
    <cellStyle name="40% - Accent3 3 3 2 4" xfId="4446"/>
    <cellStyle name="40% - Accent3 3 3 3" xfId="1616"/>
    <cellStyle name="40% - Accent3 3 3 3 2" xfId="1617"/>
    <cellStyle name="40% - Accent3 3 3 3 2 2" xfId="4451"/>
    <cellStyle name="40% - Accent3 3 3 3 3" xfId="4450"/>
    <cellStyle name="40% - Accent3 3 3 4" xfId="1618"/>
    <cellStyle name="40% - Accent3 3 3 4 2" xfId="4452"/>
    <cellStyle name="40% - Accent3 3 3 5" xfId="4445"/>
    <cellStyle name="40% - Accent3 3 4" xfId="1619"/>
    <cellStyle name="40% - Accent3 3 4 2" xfId="1620"/>
    <cellStyle name="40% - Accent3 3 4 2 2" xfId="1621"/>
    <cellStyle name="40% - Accent3 3 4 2 2 2" xfId="4455"/>
    <cellStyle name="40% - Accent3 3 4 2 3" xfId="4454"/>
    <cellStyle name="40% - Accent3 3 4 3" xfId="1622"/>
    <cellStyle name="40% - Accent3 3 4 3 2" xfId="4456"/>
    <cellStyle name="40% - Accent3 3 4 4" xfId="4453"/>
    <cellStyle name="40% - Accent3 3 5" xfId="1623"/>
    <cellStyle name="40% - Accent3 3 5 2" xfId="1624"/>
    <cellStyle name="40% - Accent3 3 5 2 2" xfId="4458"/>
    <cellStyle name="40% - Accent3 3 5 3" xfId="4457"/>
    <cellStyle name="40% - Accent3 3 6" xfId="1625"/>
    <cellStyle name="40% - Accent3 3 6 2" xfId="4459"/>
    <cellStyle name="40% - Accent3 3 7" xfId="4428"/>
    <cellStyle name="40% - Accent3 4" xfId="1626"/>
    <cellStyle name="40% - Accent3 4 2" xfId="1627"/>
    <cellStyle name="40% - Accent3 4 2 2" xfId="1628"/>
    <cellStyle name="40% - Accent3 4 2 2 2" xfId="1629"/>
    <cellStyle name="40% - Accent3 4 2 2 2 2" xfId="1630"/>
    <cellStyle name="40% - Accent3 4 2 2 2 2 2" xfId="1631"/>
    <cellStyle name="40% - Accent3 4 2 2 2 2 2 2" xfId="4465"/>
    <cellStyle name="40% - Accent3 4 2 2 2 2 3" xfId="4464"/>
    <cellStyle name="40% - Accent3 4 2 2 2 3" xfId="1632"/>
    <cellStyle name="40% - Accent3 4 2 2 2 3 2" xfId="4466"/>
    <cellStyle name="40% - Accent3 4 2 2 2 4" xfId="4463"/>
    <cellStyle name="40% - Accent3 4 2 2 3" xfId="1633"/>
    <cellStyle name="40% - Accent3 4 2 2 3 2" xfId="1634"/>
    <cellStyle name="40% - Accent3 4 2 2 3 2 2" xfId="4468"/>
    <cellStyle name="40% - Accent3 4 2 2 3 3" xfId="4467"/>
    <cellStyle name="40% - Accent3 4 2 2 4" xfId="1635"/>
    <cellStyle name="40% - Accent3 4 2 2 4 2" xfId="4469"/>
    <cellStyle name="40% - Accent3 4 2 2 5" xfId="4462"/>
    <cellStyle name="40% - Accent3 4 2 3" xfId="1636"/>
    <cellStyle name="40% - Accent3 4 2 3 2" xfId="1637"/>
    <cellStyle name="40% - Accent3 4 2 3 2 2" xfId="1638"/>
    <cellStyle name="40% - Accent3 4 2 3 2 2 2" xfId="4472"/>
    <cellStyle name="40% - Accent3 4 2 3 2 3" xfId="4471"/>
    <cellStyle name="40% - Accent3 4 2 3 3" xfId="1639"/>
    <cellStyle name="40% - Accent3 4 2 3 3 2" xfId="4473"/>
    <cellStyle name="40% - Accent3 4 2 3 4" xfId="4470"/>
    <cellStyle name="40% - Accent3 4 2 4" xfId="1640"/>
    <cellStyle name="40% - Accent3 4 2 4 2" xfId="1641"/>
    <cellStyle name="40% - Accent3 4 2 4 2 2" xfId="4475"/>
    <cellStyle name="40% - Accent3 4 2 4 3" xfId="4474"/>
    <cellStyle name="40% - Accent3 4 2 5" xfId="1642"/>
    <cellStyle name="40% - Accent3 4 2 5 2" xfId="4476"/>
    <cellStyle name="40% - Accent3 4 2 6" xfId="4461"/>
    <cellStyle name="40% - Accent3 4 3" xfId="1643"/>
    <cellStyle name="40% - Accent3 4 3 2" xfId="1644"/>
    <cellStyle name="40% - Accent3 4 3 2 2" xfId="1645"/>
    <cellStyle name="40% - Accent3 4 3 2 2 2" xfId="1646"/>
    <cellStyle name="40% - Accent3 4 3 2 2 2 2" xfId="4480"/>
    <cellStyle name="40% - Accent3 4 3 2 2 3" xfId="4479"/>
    <cellStyle name="40% - Accent3 4 3 2 3" xfId="1647"/>
    <cellStyle name="40% - Accent3 4 3 2 3 2" xfId="4481"/>
    <cellStyle name="40% - Accent3 4 3 2 4" xfId="4478"/>
    <cellStyle name="40% - Accent3 4 3 3" xfId="1648"/>
    <cellStyle name="40% - Accent3 4 3 3 2" xfId="1649"/>
    <cellStyle name="40% - Accent3 4 3 3 2 2" xfId="4483"/>
    <cellStyle name="40% - Accent3 4 3 3 3" xfId="4482"/>
    <cellStyle name="40% - Accent3 4 3 4" xfId="1650"/>
    <cellStyle name="40% - Accent3 4 3 4 2" xfId="4484"/>
    <cellStyle name="40% - Accent3 4 3 5" xfId="4477"/>
    <cellStyle name="40% - Accent3 4 4" xfId="1651"/>
    <cellStyle name="40% - Accent3 4 4 2" xfId="1652"/>
    <cellStyle name="40% - Accent3 4 4 2 2" xfId="1653"/>
    <cellStyle name="40% - Accent3 4 4 2 2 2" xfId="4487"/>
    <cellStyle name="40% - Accent3 4 4 2 3" xfId="4486"/>
    <cellStyle name="40% - Accent3 4 4 3" xfId="1654"/>
    <cellStyle name="40% - Accent3 4 4 3 2" xfId="4488"/>
    <cellStyle name="40% - Accent3 4 4 4" xfId="4485"/>
    <cellStyle name="40% - Accent3 4 5" xfId="1655"/>
    <cellStyle name="40% - Accent3 4 5 2" xfId="1656"/>
    <cellStyle name="40% - Accent3 4 5 2 2" xfId="4490"/>
    <cellStyle name="40% - Accent3 4 5 3" xfId="4489"/>
    <cellStyle name="40% - Accent3 4 6" xfId="1657"/>
    <cellStyle name="40% - Accent3 4 6 2" xfId="4491"/>
    <cellStyle name="40% - Accent3 4 7" xfId="4460"/>
    <cellStyle name="40% - Accent3 5" xfId="1658"/>
    <cellStyle name="40% - Accent3 5 2" xfId="1659"/>
    <cellStyle name="40% - Accent3 5 2 2" xfId="1660"/>
    <cellStyle name="40% - Accent3 5 2 2 2" xfId="1661"/>
    <cellStyle name="40% - Accent3 5 2 2 2 2" xfId="1662"/>
    <cellStyle name="40% - Accent3 5 2 2 2 2 2" xfId="4496"/>
    <cellStyle name="40% - Accent3 5 2 2 2 3" xfId="4495"/>
    <cellStyle name="40% - Accent3 5 2 2 3" xfId="1663"/>
    <cellStyle name="40% - Accent3 5 2 2 3 2" xfId="4497"/>
    <cellStyle name="40% - Accent3 5 2 2 4" xfId="4494"/>
    <cellStyle name="40% - Accent3 5 2 3" xfId="1664"/>
    <cellStyle name="40% - Accent3 5 2 3 2" xfId="1665"/>
    <cellStyle name="40% - Accent3 5 2 3 2 2" xfId="4499"/>
    <cellStyle name="40% - Accent3 5 2 3 3" xfId="4498"/>
    <cellStyle name="40% - Accent3 5 2 4" xfId="1666"/>
    <cellStyle name="40% - Accent3 5 2 4 2" xfId="4500"/>
    <cellStyle name="40% - Accent3 5 2 5" xfId="4493"/>
    <cellStyle name="40% - Accent3 5 3" xfId="1667"/>
    <cellStyle name="40% - Accent3 5 3 2" xfId="1668"/>
    <cellStyle name="40% - Accent3 5 3 2 2" xfId="1669"/>
    <cellStyle name="40% - Accent3 5 3 2 2 2" xfId="4503"/>
    <cellStyle name="40% - Accent3 5 3 2 3" xfId="4502"/>
    <cellStyle name="40% - Accent3 5 3 3" xfId="1670"/>
    <cellStyle name="40% - Accent3 5 3 3 2" xfId="4504"/>
    <cellStyle name="40% - Accent3 5 3 4" xfId="4501"/>
    <cellStyle name="40% - Accent3 5 4" xfId="1671"/>
    <cellStyle name="40% - Accent3 5 4 2" xfId="1672"/>
    <cellStyle name="40% - Accent3 5 4 2 2" xfId="4506"/>
    <cellStyle name="40% - Accent3 5 4 3" xfId="4505"/>
    <cellStyle name="40% - Accent3 5 5" xfId="1673"/>
    <cellStyle name="40% - Accent3 5 5 2" xfId="4507"/>
    <cellStyle name="40% - Accent3 5 6" xfId="4492"/>
    <cellStyle name="40% - Accent3 6" xfId="1674"/>
    <cellStyle name="40% - Accent3 6 2" xfId="1675"/>
    <cellStyle name="40% - Accent3 6 2 2" xfId="1676"/>
    <cellStyle name="40% - Accent3 6 2 2 2" xfId="1677"/>
    <cellStyle name="40% - Accent3 6 2 2 2 2" xfId="1678"/>
    <cellStyle name="40% - Accent3 6 2 2 2 2 2" xfId="4512"/>
    <cellStyle name="40% - Accent3 6 2 2 2 3" xfId="4511"/>
    <cellStyle name="40% - Accent3 6 2 2 3" xfId="1679"/>
    <cellStyle name="40% - Accent3 6 2 2 3 2" xfId="4513"/>
    <cellStyle name="40% - Accent3 6 2 2 4" xfId="4510"/>
    <cellStyle name="40% - Accent3 6 2 3" xfId="1680"/>
    <cellStyle name="40% - Accent3 6 2 3 2" xfId="1681"/>
    <cellStyle name="40% - Accent3 6 2 3 2 2" xfId="4515"/>
    <cellStyle name="40% - Accent3 6 2 3 3" xfId="4514"/>
    <cellStyle name="40% - Accent3 6 2 4" xfId="1682"/>
    <cellStyle name="40% - Accent3 6 2 4 2" xfId="4516"/>
    <cellStyle name="40% - Accent3 6 2 5" xfId="4509"/>
    <cellStyle name="40% - Accent3 6 3" xfId="1683"/>
    <cellStyle name="40% - Accent3 6 3 2" xfId="1684"/>
    <cellStyle name="40% - Accent3 6 3 2 2" xfId="1685"/>
    <cellStyle name="40% - Accent3 6 3 2 2 2" xfId="4519"/>
    <cellStyle name="40% - Accent3 6 3 2 3" xfId="4518"/>
    <cellStyle name="40% - Accent3 6 3 3" xfId="1686"/>
    <cellStyle name="40% - Accent3 6 3 3 2" xfId="4520"/>
    <cellStyle name="40% - Accent3 6 3 4" xfId="4517"/>
    <cellStyle name="40% - Accent3 6 4" xfId="1687"/>
    <cellStyle name="40% - Accent3 6 4 2" xfId="1688"/>
    <cellStyle name="40% - Accent3 6 4 2 2" xfId="4522"/>
    <cellStyle name="40% - Accent3 6 4 3" xfId="4521"/>
    <cellStyle name="40% - Accent3 6 5" xfId="1689"/>
    <cellStyle name="40% - Accent3 6 5 2" xfId="4523"/>
    <cellStyle name="40% - Accent3 6 6" xfId="4508"/>
    <cellStyle name="40% - Accent3 7" xfId="1690"/>
    <cellStyle name="40% - Accent3 7 2" xfId="1691"/>
    <cellStyle name="40% - Accent3 7 2 2" xfId="1692"/>
    <cellStyle name="40% - Accent3 7 2 2 2" xfId="1693"/>
    <cellStyle name="40% - Accent3 7 2 2 2 2" xfId="4527"/>
    <cellStyle name="40% - Accent3 7 2 2 3" xfId="4526"/>
    <cellStyle name="40% - Accent3 7 2 3" xfId="1694"/>
    <cellStyle name="40% - Accent3 7 2 3 2" xfId="4528"/>
    <cellStyle name="40% - Accent3 7 2 4" xfId="4525"/>
    <cellStyle name="40% - Accent3 7 3" xfId="1695"/>
    <cellStyle name="40% - Accent3 7 3 2" xfId="1696"/>
    <cellStyle name="40% - Accent3 7 3 2 2" xfId="4530"/>
    <cellStyle name="40% - Accent3 7 3 3" xfId="4529"/>
    <cellStyle name="40% - Accent3 7 4" xfId="1697"/>
    <cellStyle name="40% - Accent3 7 4 2" xfId="4531"/>
    <cellStyle name="40% - Accent3 7 5" xfId="4524"/>
    <cellStyle name="40% - Accent3 8" xfId="1698"/>
    <cellStyle name="40% - Accent3 8 2" xfId="1699"/>
    <cellStyle name="40% - Accent3 8 2 2" xfId="1700"/>
    <cellStyle name="40% - Accent3 8 2 2 2" xfId="4534"/>
    <cellStyle name="40% - Accent3 8 2 3" xfId="4533"/>
    <cellStyle name="40% - Accent3 8 3" xfId="1701"/>
    <cellStyle name="40% - Accent3 8 3 2" xfId="4535"/>
    <cellStyle name="40% - Accent3 8 4" xfId="4532"/>
    <cellStyle name="40% - Accent3 9" xfId="1702"/>
    <cellStyle name="40% - Accent3 9 2" xfId="1703"/>
    <cellStyle name="40% - Accent3 9 2 2" xfId="1704"/>
    <cellStyle name="40% - Accent3 9 2 2 2" xfId="4538"/>
    <cellStyle name="40% - Accent3 9 2 3" xfId="4537"/>
    <cellStyle name="40% - Accent3 9 3" xfId="1705"/>
    <cellStyle name="40% - Accent3 9 3 2" xfId="4539"/>
    <cellStyle name="40% - Accent3 9 4" xfId="4536"/>
    <cellStyle name="40% - Accent4" xfId="31" builtinId="43" customBuiltin="1"/>
    <cellStyle name="40% - Accent4 10" xfId="1706"/>
    <cellStyle name="40% - Accent4 10 2" xfId="1707"/>
    <cellStyle name="40% - Accent4 10 2 2" xfId="1708"/>
    <cellStyle name="40% - Accent4 10 2 2 2" xfId="4542"/>
    <cellStyle name="40% - Accent4 10 2 3" xfId="4541"/>
    <cellStyle name="40% - Accent4 10 3" xfId="1709"/>
    <cellStyle name="40% - Accent4 10 3 2" xfId="4543"/>
    <cellStyle name="40% - Accent4 10 4" xfId="4540"/>
    <cellStyle name="40% - Accent4 11" xfId="1710"/>
    <cellStyle name="40% - Accent4 11 2" xfId="1711"/>
    <cellStyle name="40% - Accent4 11 2 2" xfId="1712"/>
    <cellStyle name="40% - Accent4 11 2 2 2" xfId="4546"/>
    <cellStyle name="40% - Accent4 11 2 3" xfId="4545"/>
    <cellStyle name="40% - Accent4 11 3" xfId="1713"/>
    <cellStyle name="40% - Accent4 11 3 2" xfId="4547"/>
    <cellStyle name="40% - Accent4 11 4" xfId="4544"/>
    <cellStyle name="40% - Accent4 12" xfId="1714"/>
    <cellStyle name="40% - Accent4 12 2" xfId="1715"/>
    <cellStyle name="40% - Accent4 12 2 2" xfId="4549"/>
    <cellStyle name="40% - Accent4 12 3" xfId="4548"/>
    <cellStyle name="40% - Accent4 13" xfId="1716"/>
    <cellStyle name="40% - Accent4 13 2" xfId="1717"/>
    <cellStyle name="40% - Accent4 13 2 2" xfId="4551"/>
    <cellStyle name="40% - Accent4 13 3" xfId="4550"/>
    <cellStyle name="40% - Accent4 14" xfId="1718"/>
    <cellStyle name="40% - Accent4 14 2" xfId="1719"/>
    <cellStyle name="40% - Accent4 14 2 2" xfId="4553"/>
    <cellStyle name="40% - Accent4 14 3" xfId="4552"/>
    <cellStyle name="40% - Accent4 15" xfId="1720"/>
    <cellStyle name="40% - Accent4 15 2" xfId="1721"/>
    <cellStyle name="40% - Accent4 15 2 2" xfId="4555"/>
    <cellStyle name="40% - Accent4 15 3" xfId="4554"/>
    <cellStyle name="40% - Accent4 16" xfId="1722"/>
    <cellStyle name="40% - Accent4 16 2" xfId="1723"/>
    <cellStyle name="40% - Accent4 16 2 2" xfId="4557"/>
    <cellStyle name="40% - Accent4 16 3" xfId="4556"/>
    <cellStyle name="40% - Accent4 17" xfId="1724"/>
    <cellStyle name="40% - Accent4 17 2" xfId="1725"/>
    <cellStyle name="40% - Accent4 17 2 2" xfId="4559"/>
    <cellStyle name="40% - Accent4 17 3" xfId="4558"/>
    <cellStyle name="40% - Accent4 18" xfId="1726"/>
    <cellStyle name="40% - Accent4 18 2" xfId="1727"/>
    <cellStyle name="40% - Accent4 18 2 2" xfId="4561"/>
    <cellStyle name="40% - Accent4 18 3" xfId="4560"/>
    <cellStyle name="40% - Accent4 19" xfId="1728"/>
    <cellStyle name="40% - Accent4 19 2" xfId="1729"/>
    <cellStyle name="40% - Accent4 19 2 2" xfId="4563"/>
    <cellStyle name="40% - Accent4 19 3" xfId="4562"/>
    <cellStyle name="40% - Accent4 2" xfId="1730"/>
    <cellStyle name="40% - Accent4 2 2" xfId="1731"/>
    <cellStyle name="40% - Accent4 2 2 2" xfId="1732"/>
    <cellStyle name="40% - Accent4 2 2 2 2" xfId="1733"/>
    <cellStyle name="40% - Accent4 2 2 2 2 2" xfId="1734"/>
    <cellStyle name="40% - Accent4 2 2 2 2 2 2" xfId="1735"/>
    <cellStyle name="40% - Accent4 2 2 2 2 2 2 2" xfId="4569"/>
    <cellStyle name="40% - Accent4 2 2 2 2 2 3" xfId="4568"/>
    <cellStyle name="40% - Accent4 2 2 2 2 3" xfId="1736"/>
    <cellStyle name="40% - Accent4 2 2 2 2 3 2" xfId="4570"/>
    <cellStyle name="40% - Accent4 2 2 2 2 4" xfId="4567"/>
    <cellStyle name="40% - Accent4 2 2 2 3" xfId="1737"/>
    <cellStyle name="40% - Accent4 2 2 2 3 2" xfId="1738"/>
    <cellStyle name="40% - Accent4 2 2 2 3 2 2" xfId="4572"/>
    <cellStyle name="40% - Accent4 2 2 2 3 3" xfId="4571"/>
    <cellStyle name="40% - Accent4 2 2 2 4" xfId="1739"/>
    <cellStyle name="40% - Accent4 2 2 2 4 2" xfId="4573"/>
    <cellStyle name="40% - Accent4 2 2 2 5" xfId="4566"/>
    <cellStyle name="40% - Accent4 2 2 3" xfId="1740"/>
    <cellStyle name="40% - Accent4 2 2 3 2" xfId="1741"/>
    <cellStyle name="40% - Accent4 2 2 3 2 2" xfId="1742"/>
    <cellStyle name="40% - Accent4 2 2 3 2 2 2" xfId="4576"/>
    <cellStyle name="40% - Accent4 2 2 3 2 3" xfId="4575"/>
    <cellStyle name="40% - Accent4 2 2 3 3" xfId="1743"/>
    <cellStyle name="40% - Accent4 2 2 3 3 2" xfId="4577"/>
    <cellStyle name="40% - Accent4 2 2 3 4" xfId="4574"/>
    <cellStyle name="40% - Accent4 2 2 4" xfId="1744"/>
    <cellStyle name="40% - Accent4 2 2 4 2" xfId="1745"/>
    <cellStyle name="40% - Accent4 2 2 4 2 2" xfId="4579"/>
    <cellStyle name="40% - Accent4 2 2 4 3" xfId="4578"/>
    <cellStyle name="40% - Accent4 2 2 5" xfId="1746"/>
    <cellStyle name="40% - Accent4 2 2 5 2" xfId="4580"/>
    <cellStyle name="40% - Accent4 2 2 6" xfId="4565"/>
    <cellStyle name="40% - Accent4 2 3" xfId="1747"/>
    <cellStyle name="40% - Accent4 2 3 2" xfId="1748"/>
    <cellStyle name="40% - Accent4 2 3 2 2" xfId="1749"/>
    <cellStyle name="40% - Accent4 2 3 2 2 2" xfId="1750"/>
    <cellStyle name="40% - Accent4 2 3 2 2 2 2" xfId="4584"/>
    <cellStyle name="40% - Accent4 2 3 2 2 3" xfId="4583"/>
    <cellStyle name="40% - Accent4 2 3 2 3" xfId="1751"/>
    <cellStyle name="40% - Accent4 2 3 2 3 2" xfId="4585"/>
    <cellStyle name="40% - Accent4 2 3 2 4" xfId="4582"/>
    <cellStyle name="40% - Accent4 2 3 3" xfId="1752"/>
    <cellStyle name="40% - Accent4 2 3 3 2" xfId="1753"/>
    <cellStyle name="40% - Accent4 2 3 3 2 2" xfId="4587"/>
    <cellStyle name="40% - Accent4 2 3 3 3" xfId="4586"/>
    <cellStyle name="40% - Accent4 2 3 4" xfId="1754"/>
    <cellStyle name="40% - Accent4 2 3 4 2" xfId="4588"/>
    <cellStyle name="40% - Accent4 2 3 5" xfId="4581"/>
    <cellStyle name="40% - Accent4 2 4" xfId="1755"/>
    <cellStyle name="40% - Accent4 2 4 2" xfId="1756"/>
    <cellStyle name="40% - Accent4 2 4 2 2" xfId="1757"/>
    <cellStyle name="40% - Accent4 2 4 2 2 2" xfId="4591"/>
    <cellStyle name="40% - Accent4 2 4 2 3" xfId="4590"/>
    <cellStyle name="40% - Accent4 2 4 3" xfId="1758"/>
    <cellStyle name="40% - Accent4 2 4 3 2" xfId="4592"/>
    <cellStyle name="40% - Accent4 2 4 4" xfId="4589"/>
    <cellStyle name="40% - Accent4 2 5" xfId="1759"/>
    <cellStyle name="40% - Accent4 2 5 2" xfId="1760"/>
    <cellStyle name="40% - Accent4 2 5 2 2" xfId="4594"/>
    <cellStyle name="40% - Accent4 2 5 3" xfId="4593"/>
    <cellStyle name="40% - Accent4 2 6" xfId="1761"/>
    <cellStyle name="40% - Accent4 2 6 2" xfId="4595"/>
    <cellStyle name="40% - Accent4 2 7" xfId="4564"/>
    <cellStyle name="40% - Accent4 20" xfId="1762"/>
    <cellStyle name="40% - Accent4 20 2" xfId="1763"/>
    <cellStyle name="40% - Accent4 20 2 2" xfId="4597"/>
    <cellStyle name="40% - Accent4 20 3" xfId="4596"/>
    <cellStyle name="40% - Accent4 21" xfId="1764"/>
    <cellStyle name="40% - Accent4 21 2" xfId="1765"/>
    <cellStyle name="40% - Accent4 21 2 2" xfId="4599"/>
    <cellStyle name="40% - Accent4 21 3" xfId="4598"/>
    <cellStyle name="40% - Accent4 22" xfId="1766"/>
    <cellStyle name="40% - Accent4 22 2" xfId="1767"/>
    <cellStyle name="40% - Accent4 22 2 2" xfId="4601"/>
    <cellStyle name="40% - Accent4 22 3" xfId="4600"/>
    <cellStyle name="40% - Accent4 23" xfId="1768"/>
    <cellStyle name="40% - Accent4 23 2" xfId="1769"/>
    <cellStyle name="40% - Accent4 23 2 2" xfId="4603"/>
    <cellStyle name="40% - Accent4 23 3" xfId="4602"/>
    <cellStyle name="40% - Accent4 24" xfId="1770"/>
    <cellStyle name="40% - Accent4 24 2" xfId="1771"/>
    <cellStyle name="40% - Accent4 24 2 2" xfId="4605"/>
    <cellStyle name="40% - Accent4 24 3" xfId="4604"/>
    <cellStyle name="40% - Accent4 25" xfId="1772"/>
    <cellStyle name="40% - Accent4 25 2" xfId="1773"/>
    <cellStyle name="40% - Accent4 25 2 2" xfId="4607"/>
    <cellStyle name="40% - Accent4 25 3" xfId="4606"/>
    <cellStyle name="40% - Accent4 26" xfId="1774"/>
    <cellStyle name="40% - Accent4 26 2" xfId="1775"/>
    <cellStyle name="40% - Accent4 26 2 2" xfId="4609"/>
    <cellStyle name="40% - Accent4 26 3" xfId="4608"/>
    <cellStyle name="40% - Accent4 27" xfId="1776"/>
    <cellStyle name="40% - Accent4 27 2" xfId="4610"/>
    <cellStyle name="40% - Accent4 28" xfId="1777"/>
    <cellStyle name="40% - Accent4 28 2" xfId="4611"/>
    <cellStyle name="40% - Accent4 29" xfId="2873"/>
    <cellStyle name="40% - Accent4 3" xfId="1778"/>
    <cellStyle name="40% - Accent4 3 2" xfId="1779"/>
    <cellStyle name="40% - Accent4 3 2 2" xfId="1780"/>
    <cellStyle name="40% - Accent4 3 2 2 2" xfId="1781"/>
    <cellStyle name="40% - Accent4 3 2 2 2 2" xfId="1782"/>
    <cellStyle name="40% - Accent4 3 2 2 2 2 2" xfId="1783"/>
    <cellStyle name="40% - Accent4 3 2 2 2 2 2 2" xfId="4617"/>
    <cellStyle name="40% - Accent4 3 2 2 2 2 3" xfId="4616"/>
    <cellStyle name="40% - Accent4 3 2 2 2 3" xfId="1784"/>
    <cellStyle name="40% - Accent4 3 2 2 2 3 2" xfId="4618"/>
    <cellStyle name="40% - Accent4 3 2 2 2 4" xfId="4615"/>
    <cellStyle name="40% - Accent4 3 2 2 3" xfId="1785"/>
    <cellStyle name="40% - Accent4 3 2 2 3 2" xfId="1786"/>
    <cellStyle name="40% - Accent4 3 2 2 3 2 2" xfId="4620"/>
    <cellStyle name="40% - Accent4 3 2 2 3 3" xfId="4619"/>
    <cellStyle name="40% - Accent4 3 2 2 4" xfId="1787"/>
    <cellStyle name="40% - Accent4 3 2 2 4 2" xfId="4621"/>
    <cellStyle name="40% - Accent4 3 2 2 5" xfId="4614"/>
    <cellStyle name="40% - Accent4 3 2 3" xfId="1788"/>
    <cellStyle name="40% - Accent4 3 2 3 2" xfId="1789"/>
    <cellStyle name="40% - Accent4 3 2 3 2 2" xfId="1790"/>
    <cellStyle name="40% - Accent4 3 2 3 2 2 2" xfId="4624"/>
    <cellStyle name="40% - Accent4 3 2 3 2 3" xfId="4623"/>
    <cellStyle name="40% - Accent4 3 2 3 3" xfId="1791"/>
    <cellStyle name="40% - Accent4 3 2 3 3 2" xfId="4625"/>
    <cellStyle name="40% - Accent4 3 2 3 4" xfId="4622"/>
    <cellStyle name="40% - Accent4 3 2 4" xfId="1792"/>
    <cellStyle name="40% - Accent4 3 2 4 2" xfId="1793"/>
    <cellStyle name="40% - Accent4 3 2 4 2 2" xfId="4627"/>
    <cellStyle name="40% - Accent4 3 2 4 3" xfId="4626"/>
    <cellStyle name="40% - Accent4 3 2 5" xfId="1794"/>
    <cellStyle name="40% - Accent4 3 2 5 2" xfId="4628"/>
    <cellStyle name="40% - Accent4 3 2 6" xfId="4613"/>
    <cellStyle name="40% - Accent4 3 3" xfId="1795"/>
    <cellStyle name="40% - Accent4 3 3 2" xfId="1796"/>
    <cellStyle name="40% - Accent4 3 3 2 2" xfId="1797"/>
    <cellStyle name="40% - Accent4 3 3 2 2 2" xfId="1798"/>
    <cellStyle name="40% - Accent4 3 3 2 2 2 2" xfId="4632"/>
    <cellStyle name="40% - Accent4 3 3 2 2 3" xfId="4631"/>
    <cellStyle name="40% - Accent4 3 3 2 3" xfId="1799"/>
    <cellStyle name="40% - Accent4 3 3 2 3 2" xfId="4633"/>
    <cellStyle name="40% - Accent4 3 3 2 4" xfId="4630"/>
    <cellStyle name="40% - Accent4 3 3 3" xfId="1800"/>
    <cellStyle name="40% - Accent4 3 3 3 2" xfId="1801"/>
    <cellStyle name="40% - Accent4 3 3 3 2 2" xfId="4635"/>
    <cellStyle name="40% - Accent4 3 3 3 3" xfId="4634"/>
    <cellStyle name="40% - Accent4 3 3 4" xfId="1802"/>
    <cellStyle name="40% - Accent4 3 3 4 2" xfId="4636"/>
    <cellStyle name="40% - Accent4 3 3 5" xfId="4629"/>
    <cellStyle name="40% - Accent4 3 4" xfId="1803"/>
    <cellStyle name="40% - Accent4 3 4 2" xfId="1804"/>
    <cellStyle name="40% - Accent4 3 4 2 2" xfId="1805"/>
    <cellStyle name="40% - Accent4 3 4 2 2 2" xfId="4639"/>
    <cellStyle name="40% - Accent4 3 4 2 3" xfId="4638"/>
    <cellStyle name="40% - Accent4 3 4 3" xfId="1806"/>
    <cellStyle name="40% - Accent4 3 4 3 2" xfId="4640"/>
    <cellStyle name="40% - Accent4 3 4 4" xfId="4637"/>
    <cellStyle name="40% - Accent4 3 5" xfId="1807"/>
    <cellStyle name="40% - Accent4 3 5 2" xfId="1808"/>
    <cellStyle name="40% - Accent4 3 5 2 2" xfId="4642"/>
    <cellStyle name="40% - Accent4 3 5 3" xfId="4641"/>
    <cellStyle name="40% - Accent4 3 6" xfId="1809"/>
    <cellStyle name="40% - Accent4 3 6 2" xfId="4643"/>
    <cellStyle name="40% - Accent4 3 7" xfId="4612"/>
    <cellStyle name="40% - Accent4 4" xfId="1810"/>
    <cellStyle name="40% - Accent4 4 2" xfId="1811"/>
    <cellStyle name="40% - Accent4 4 2 2" xfId="1812"/>
    <cellStyle name="40% - Accent4 4 2 2 2" xfId="1813"/>
    <cellStyle name="40% - Accent4 4 2 2 2 2" xfId="1814"/>
    <cellStyle name="40% - Accent4 4 2 2 2 2 2" xfId="1815"/>
    <cellStyle name="40% - Accent4 4 2 2 2 2 2 2" xfId="4649"/>
    <cellStyle name="40% - Accent4 4 2 2 2 2 3" xfId="4648"/>
    <cellStyle name="40% - Accent4 4 2 2 2 3" xfId="1816"/>
    <cellStyle name="40% - Accent4 4 2 2 2 3 2" xfId="4650"/>
    <cellStyle name="40% - Accent4 4 2 2 2 4" xfId="4647"/>
    <cellStyle name="40% - Accent4 4 2 2 3" xfId="1817"/>
    <cellStyle name="40% - Accent4 4 2 2 3 2" xfId="1818"/>
    <cellStyle name="40% - Accent4 4 2 2 3 2 2" xfId="4652"/>
    <cellStyle name="40% - Accent4 4 2 2 3 3" xfId="4651"/>
    <cellStyle name="40% - Accent4 4 2 2 4" xfId="1819"/>
    <cellStyle name="40% - Accent4 4 2 2 4 2" xfId="4653"/>
    <cellStyle name="40% - Accent4 4 2 2 5" xfId="4646"/>
    <cellStyle name="40% - Accent4 4 2 3" xfId="1820"/>
    <cellStyle name="40% - Accent4 4 2 3 2" xfId="1821"/>
    <cellStyle name="40% - Accent4 4 2 3 2 2" xfId="1822"/>
    <cellStyle name="40% - Accent4 4 2 3 2 2 2" xfId="4656"/>
    <cellStyle name="40% - Accent4 4 2 3 2 3" xfId="4655"/>
    <cellStyle name="40% - Accent4 4 2 3 3" xfId="1823"/>
    <cellStyle name="40% - Accent4 4 2 3 3 2" xfId="4657"/>
    <cellStyle name="40% - Accent4 4 2 3 4" xfId="4654"/>
    <cellStyle name="40% - Accent4 4 2 4" xfId="1824"/>
    <cellStyle name="40% - Accent4 4 2 4 2" xfId="1825"/>
    <cellStyle name="40% - Accent4 4 2 4 2 2" xfId="4659"/>
    <cellStyle name="40% - Accent4 4 2 4 3" xfId="4658"/>
    <cellStyle name="40% - Accent4 4 2 5" xfId="1826"/>
    <cellStyle name="40% - Accent4 4 2 5 2" xfId="4660"/>
    <cellStyle name="40% - Accent4 4 2 6" xfId="4645"/>
    <cellStyle name="40% - Accent4 4 3" xfId="1827"/>
    <cellStyle name="40% - Accent4 4 3 2" xfId="1828"/>
    <cellStyle name="40% - Accent4 4 3 2 2" xfId="1829"/>
    <cellStyle name="40% - Accent4 4 3 2 2 2" xfId="1830"/>
    <cellStyle name="40% - Accent4 4 3 2 2 2 2" xfId="4664"/>
    <cellStyle name="40% - Accent4 4 3 2 2 3" xfId="4663"/>
    <cellStyle name="40% - Accent4 4 3 2 3" xfId="1831"/>
    <cellStyle name="40% - Accent4 4 3 2 3 2" xfId="4665"/>
    <cellStyle name="40% - Accent4 4 3 2 4" xfId="4662"/>
    <cellStyle name="40% - Accent4 4 3 3" xfId="1832"/>
    <cellStyle name="40% - Accent4 4 3 3 2" xfId="1833"/>
    <cellStyle name="40% - Accent4 4 3 3 2 2" xfId="4667"/>
    <cellStyle name="40% - Accent4 4 3 3 3" xfId="4666"/>
    <cellStyle name="40% - Accent4 4 3 4" xfId="1834"/>
    <cellStyle name="40% - Accent4 4 3 4 2" xfId="4668"/>
    <cellStyle name="40% - Accent4 4 3 5" xfId="4661"/>
    <cellStyle name="40% - Accent4 4 4" xfId="1835"/>
    <cellStyle name="40% - Accent4 4 4 2" xfId="1836"/>
    <cellStyle name="40% - Accent4 4 4 2 2" xfId="1837"/>
    <cellStyle name="40% - Accent4 4 4 2 2 2" xfId="4671"/>
    <cellStyle name="40% - Accent4 4 4 2 3" xfId="4670"/>
    <cellStyle name="40% - Accent4 4 4 3" xfId="1838"/>
    <cellStyle name="40% - Accent4 4 4 3 2" xfId="4672"/>
    <cellStyle name="40% - Accent4 4 4 4" xfId="4669"/>
    <cellStyle name="40% - Accent4 4 5" xfId="1839"/>
    <cellStyle name="40% - Accent4 4 5 2" xfId="1840"/>
    <cellStyle name="40% - Accent4 4 5 2 2" xfId="4674"/>
    <cellStyle name="40% - Accent4 4 5 3" xfId="4673"/>
    <cellStyle name="40% - Accent4 4 6" xfId="1841"/>
    <cellStyle name="40% - Accent4 4 6 2" xfId="4675"/>
    <cellStyle name="40% - Accent4 4 7" xfId="4644"/>
    <cellStyle name="40% - Accent4 5" xfId="1842"/>
    <cellStyle name="40% - Accent4 5 2" xfId="1843"/>
    <cellStyle name="40% - Accent4 5 2 2" xfId="1844"/>
    <cellStyle name="40% - Accent4 5 2 2 2" xfId="1845"/>
    <cellStyle name="40% - Accent4 5 2 2 2 2" xfId="1846"/>
    <cellStyle name="40% - Accent4 5 2 2 2 2 2" xfId="4680"/>
    <cellStyle name="40% - Accent4 5 2 2 2 3" xfId="4679"/>
    <cellStyle name="40% - Accent4 5 2 2 3" xfId="1847"/>
    <cellStyle name="40% - Accent4 5 2 2 3 2" xfId="4681"/>
    <cellStyle name="40% - Accent4 5 2 2 4" xfId="4678"/>
    <cellStyle name="40% - Accent4 5 2 3" xfId="1848"/>
    <cellStyle name="40% - Accent4 5 2 3 2" xfId="1849"/>
    <cellStyle name="40% - Accent4 5 2 3 2 2" xfId="4683"/>
    <cellStyle name="40% - Accent4 5 2 3 3" xfId="4682"/>
    <cellStyle name="40% - Accent4 5 2 4" xfId="1850"/>
    <cellStyle name="40% - Accent4 5 2 4 2" xfId="4684"/>
    <cellStyle name="40% - Accent4 5 2 5" xfId="4677"/>
    <cellStyle name="40% - Accent4 5 3" xfId="1851"/>
    <cellStyle name="40% - Accent4 5 3 2" xfId="1852"/>
    <cellStyle name="40% - Accent4 5 3 2 2" xfId="1853"/>
    <cellStyle name="40% - Accent4 5 3 2 2 2" xfId="4687"/>
    <cellStyle name="40% - Accent4 5 3 2 3" xfId="4686"/>
    <cellStyle name="40% - Accent4 5 3 3" xfId="1854"/>
    <cellStyle name="40% - Accent4 5 3 3 2" xfId="4688"/>
    <cellStyle name="40% - Accent4 5 3 4" xfId="4685"/>
    <cellStyle name="40% - Accent4 5 4" xfId="1855"/>
    <cellStyle name="40% - Accent4 5 4 2" xfId="1856"/>
    <cellStyle name="40% - Accent4 5 4 2 2" xfId="4690"/>
    <cellStyle name="40% - Accent4 5 4 3" xfId="4689"/>
    <cellStyle name="40% - Accent4 5 5" xfId="1857"/>
    <cellStyle name="40% - Accent4 5 5 2" xfId="4691"/>
    <cellStyle name="40% - Accent4 5 6" xfId="4676"/>
    <cellStyle name="40% - Accent4 6" xfId="1858"/>
    <cellStyle name="40% - Accent4 6 2" xfId="1859"/>
    <cellStyle name="40% - Accent4 6 2 2" xfId="1860"/>
    <cellStyle name="40% - Accent4 6 2 2 2" xfId="1861"/>
    <cellStyle name="40% - Accent4 6 2 2 2 2" xfId="1862"/>
    <cellStyle name="40% - Accent4 6 2 2 2 2 2" xfId="4696"/>
    <cellStyle name="40% - Accent4 6 2 2 2 3" xfId="4695"/>
    <cellStyle name="40% - Accent4 6 2 2 3" xfId="1863"/>
    <cellStyle name="40% - Accent4 6 2 2 3 2" xfId="4697"/>
    <cellStyle name="40% - Accent4 6 2 2 4" xfId="4694"/>
    <cellStyle name="40% - Accent4 6 2 3" xfId="1864"/>
    <cellStyle name="40% - Accent4 6 2 3 2" xfId="1865"/>
    <cellStyle name="40% - Accent4 6 2 3 2 2" xfId="4699"/>
    <cellStyle name="40% - Accent4 6 2 3 3" xfId="4698"/>
    <cellStyle name="40% - Accent4 6 2 4" xfId="1866"/>
    <cellStyle name="40% - Accent4 6 2 4 2" xfId="4700"/>
    <cellStyle name="40% - Accent4 6 2 5" xfId="4693"/>
    <cellStyle name="40% - Accent4 6 3" xfId="1867"/>
    <cellStyle name="40% - Accent4 6 3 2" xfId="1868"/>
    <cellStyle name="40% - Accent4 6 3 2 2" xfId="1869"/>
    <cellStyle name="40% - Accent4 6 3 2 2 2" xfId="4703"/>
    <cellStyle name="40% - Accent4 6 3 2 3" xfId="4702"/>
    <cellStyle name="40% - Accent4 6 3 3" xfId="1870"/>
    <cellStyle name="40% - Accent4 6 3 3 2" xfId="4704"/>
    <cellStyle name="40% - Accent4 6 3 4" xfId="4701"/>
    <cellStyle name="40% - Accent4 6 4" xfId="1871"/>
    <cellStyle name="40% - Accent4 6 4 2" xfId="1872"/>
    <cellStyle name="40% - Accent4 6 4 2 2" xfId="4706"/>
    <cellStyle name="40% - Accent4 6 4 3" xfId="4705"/>
    <cellStyle name="40% - Accent4 6 5" xfId="1873"/>
    <cellStyle name="40% - Accent4 6 5 2" xfId="4707"/>
    <cellStyle name="40% - Accent4 6 6" xfId="4692"/>
    <cellStyle name="40% - Accent4 7" xfId="1874"/>
    <cellStyle name="40% - Accent4 7 2" xfId="1875"/>
    <cellStyle name="40% - Accent4 7 2 2" xfId="1876"/>
    <cellStyle name="40% - Accent4 7 2 2 2" xfId="1877"/>
    <cellStyle name="40% - Accent4 7 2 2 2 2" xfId="4711"/>
    <cellStyle name="40% - Accent4 7 2 2 3" xfId="4710"/>
    <cellStyle name="40% - Accent4 7 2 3" xfId="1878"/>
    <cellStyle name="40% - Accent4 7 2 3 2" xfId="4712"/>
    <cellStyle name="40% - Accent4 7 2 4" xfId="4709"/>
    <cellStyle name="40% - Accent4 7 3" xfId="1879"/>
    <cellStyle name="40% - Accent4 7 3 2" xfId="1880"/>
    <cellStyle name="40% - Accent4 7 3 2 2" xfId="4714"/>
    <cellStyle name="40% - Accent4 7 3 3" xfId="4713"/>
    <cellStyle name="40% - Accent4 7 4" xfId="1881"/>
    <cellStyle name="40% - Accent4 7 4 2" xfId="4715"/>
    <cellStyle name="40% - Accent4 7 5" xfId="4708"/>
    <cellStyle name="40% - Accent4 8" xfId="1882"/>
    <cellStyle name="40% - Accent4 8 2" xfId="1883"/>
    <cellStyle name="40% - Accent4 8 2 2" xfId="1884"/>
    <cellStyle name="40% - Accent4 8 2 2 2" xfId="4718"/>
    <cellStyle name="40% - Accent4 8 2 3" xfId="4717"/>
    <cellStyle name="40% - Accent4 8 3" xfId="1885"/>
    <cellStyle name="40% - Accent4 8 3 2" xfId="4719"/>
    <cellStyle name="40% - Accent4 8 4" xfId="4716"/>
    <cellStyle name="40% - Accent4 9" xfId="1886"/>
    <cellStyle name="40% - Accent4 9 2" xfId="1887"/>
    <cellStyle name="40% - Accent4 9 2 2" xfId="1888"/>
    <cellStyle name="40% - Accent4 9 2 2 2" xfId="4722"/>
    <cellStyle name="40% - Accent4 9 2 3" xfId="4721"/>
    <cellStyle name="40% - Accent4 9 3" xfId="1889"/>
    <cellStyle name="40% - Accent4 9 3 2" xfId="4723"/>
    <cellStyle name="40% - Accent4 9 4" xfId="4720"/>
    <cellStyle name="40% - Accent5" xfId="35" builtinId="47" customBuiltin="1"/>
    <cellStyle name="40% - Accent5 10" xfId="1890"/>
    <cellStyle name="40% - Accent5 10 2" xfId="1891"/>
    <cellStyle name="40% - Accent5 10 2 2" xfId="1892"/>
    <cellStyle name="40% - Accent5 10 2 2 2" xfId="4726"/>
    <cellStyle name="40% - Accent5 10 2 3" xfId="4725"/>
    <cellStyle name="40% - Accent5 10 3" xfId="1893"/>
    <cellStyle name="40% - Accent5 10 3 2" xfId="4727"/>
    <cellStyle name="40% - Accent5 10 4" xfId="4724"/>
    <cellStyle name="40% - Accent5 11" xfId="1894"/>
    <cellStyle name="40% - Accent5 11 2" xfId="1895"/>
    <cellStyle name="40% - Accent5 11 2 2" xfId="1896"/>
    <cellStyle name="40% - Accent5 11 2 2 2" xfId="4730"/>
    <cellStyle name="40% - Accent5 11 2 3" xfId="4729"/>
    <cellStyle name="40% - Accent5 11 3" xfId="1897"/>
    <cellStyle name="40% - Accent5 11 3 2" xfId="4731"/>
    <cellStyle name="40% - Accent5 11 4" xfId="4728"/>
    <cellStyle name="40% - Accent5 12" xfId="1898"/>
    <cellStyle name="40% - Accent5 12 2" xfId="1899"/>
    <cellStyle name="40% - Accent5 12 2 2" xfId="4733"/>
    <cellStyle name="40% - Accent5 12 3" xfId="4732"/>
    <cellStyle name="40% - Accent5 13" xfId="1900"/>
    <cellStyle name="40% - Accent5 13 2" xfId="1901"/>
    <cellStyle name="40% - Accent5 13 2 2" xfId="4735"/>
    <cellStyle name="40% - Accent5 13 3" xfId="4734"/>
    <cellStyle name="40% - Accent5 14" xfId="1902"/>
    <cellStyle name="40% - Accent5 14 2" xfId="1903"/>
    <cellStyle name="40% - Accent5 14 2 2" xfId="4737"/>
    <cellStyle name="40% - Accent5 14 3" xfId="4736"/>
    <cellStyle name="40% - Accent5 15" xfId="1904"/>
    <cellStyle name="40% - Accent5 15 2" xfId="1905"/>
    <cellStyle name="40% - Accent5 15 2 2" xfId="4739"/>
    <cellStyle name="40% - Accent5 15 3" xfId="4738"/>
    <cellStyle name="40% - Accent5 16" xfId="1906"/>
    <cellStyle name="40% - Accent5 16 2" xfId="1907"/>
    <cellStyle name="40% - Accent5 16 2 2" xfId="4741"/>
    <cellStyle name="40% - Accent5 16 3" xfId="4740"/>
    <cellStyle name="40% - Accent5 17" xfId="1908"/>
    <cellStyle name="40% - Accent5 17 2" xfId="1909"/>
    <cellStyle name="40% - Accent5 17 2 2" xfId="4743"/>
    <cellStyle name="40% - Accent5 17 3" xfId="4742"/>
    <cellStyle name="40% - Accent5 18" xfId="1910"/>
    <cellStyle name="40% - Accent5 18 2" xfId="1911"/>
    <cellStyle name="40% - Accent5 18 2 2" xfId="4745"/>
    <cellStyle name="40% - Accent5 18 3" xfId="4744"/>
    <cellStyle name="40% - Accent5 19" xfId="1912"/>
    <cellStyle name="40% - Accent5 19 2" xfId="1913"/>
    <cellStyle name="40% - Accent5 19 2 2" xfId="4747"/>
    <cellStyle name="40% - Accent5 19 3" xfId="4746"/>
    <cellStyle name="40% - Accent5 2" xfId="1914"/>
    <cellStyle name="40% - Accent5 2 2" xfId="1915"/>
    <cellStyle name="40% - Accent5 2 2 2" xfId="1916"/>
    <cellStyle name="40% - Accent5 2 2 2 2" xfId="1917"/>
    <cellStyle name="40% - Accent5 2 2 2 2 2" xfId="1918"/>
    <cellStyle name="40% - Accent5 2 2 2 2 2 2" xfId="1919"/>
    <cellStyle name="40% - Accent5 2 2 2 2 2 2 2" xfId="4753"/>
    <cellStyle name="40% - Accent5 2 2 2 2 2 3" xfId="4752"/>
    <cellStyle name="40% - Accent5 2 2 2 2 3" xfId="1920"/>
    <cellStyle name="40% - Accent5 2 2 2 2 3 2" xfId="4754"/>
    <cellStyle name="40% - Accent5 2 2 2 2 4" xfId="4751"/>
    <cellStyle name="40% - Accent5 2 2 2 3" xfId="1921"/>
    <cellStyle name="40% - Accent5 2 2 2 3 2" xfId="1922"/>
    <cellStyle name="40% - Accent5 2 2 2 3 2 2" xfId="4756"/>
    <cellStyle name="40% - Accent5 2 2 2 3 3" xfId="4755"/>
    <cellStyle name="40% - Accent5 2 2 2 4" xfId="1923"/>
    <cellStyle name="40% - Accent5 2 2 2 4 2" xfId="4757"/>
    <cellStyle name="40% - Accent5 2 2 2 5" xfId="4750"/>
    <cellStyle name="40% - Accent5 2 2 3" xfId="1924"/>
    <cellStyle name="40% - Accent5 2 2 3 2" xfId="1925"/>
    <cellStyle name="40% - Accent5 2 2 3 2 2" xfId="1926"/>
    <cellStyle name="40% - Accent5 2 2 3 2 2 2" xfId="4760"/>
    <cellStyle name="40% - Accent5 2 2 3 2 3" xfId="4759"/>
    <cellStyle name="40% - Accent5 2 2 3 3" xfId="1927"/>
    <cellStyle name="40% - Accent5 2 2 3 3 2" xfId="4761"/>
    <cellStyle name="40% - Accent5 2 2 3 4" xfId="4758"/>
    <cellStyle name="40% - Accent5 2 2 4" xfId="1928"/>
    <cellStyle name="40% - Accent5 2 2 4 2" xfId="1929"/>
    <cellStyle name="40% - Accent5 2 2 4 2 2" xfId="4763"/>
    <cellStyle name="40% - Accent5 2 2 4 3" xfId="4762"/>
    <cellStyle name="40% - Accent5 2 2 5" xfId="1930"/>
    <cellStyle name="40% - Accent5 2 2 5 2" xfId="4764"/>
    <cellStyle name="40% - Accent5 2 2 6" xfId="4749"/>
    <cellStyle name="40% - Accent5 2 3" xfId="1931"/>
    <cellStyle name="40% - Accent5 2 3 2" xfId="1932"/>
    <cellStyle name="40% - Accent5 2 3 2 2" xfId="1933"/>
    <cellStyle name="40% - Accent5 2 3 2 2 2" xfId="1934"/>
    <cellStyle name="40% - Accent5 2 3 2 2 2 2" xfId="4768"/>
    <cellStyle name="40% - Accent5 2 3 2 2 3" xfId="4767"/>
    <cellStyle name="40% - Accent5 2 3 2 3" xfId="1935"/>
    <cellStyle name="40% - Accent5 2 3 2 3 2" xfId="4769"/>
    <cellStyle name="40% - Accent5 2 3 2 4" xfId="4766"/>
    <cellStyle name="40% - Accent5 2 3 3" xfId="1936"/>
    <cellStyle name="40% - Accent5 2 3 3 2" xfId="1937"/>
    <cellStyle name="40% - Accent5 2 3 3 2 2" xfId="4771"/>
    <cellStyle name="40% - Accent5 2 3 3 3" xfId="4770"/>
    <cellStyle name="40% - Accent5 2 3 4" xfId="1938"/>
    <cellStyle name="40% - Accent5 2 3 4 2" xfId="4772"/>
    <cellStyle name="40% - Accent5 2 3 5" xfId="4765"/>
    <cellStyle name="40% - Accent5 2 4" xfId="1939"/>
    <cellStyle name="40% - Accent5 2 4 2" xfId="1940"/>
    <cellStyle name="40% - Accent5 2 4 2 2" xfId="1941"/>
    <cellStyle name="40% - Accent5 2 4 2 2 2" xfId="4775"/>
    <cellStyle name="40% - Accent5 2 4 2 3" xfId="4774"/>
    <cellStyle name="40% - Accent5 2 4 3" xfId="1942"/>
    <cellStyle name="40% - Accent5 2 4 3 2" xfId="4776"/>
    <cellStyle name="40% - Accent5 2 4 4" xfId="4773"/>
    <cellStyle name="40% - Accent5 2 5" xfId="1943"/>
    <cellStyle name="40% - Accent5 2 5 2" xfId="1944"/>
    <cellStyle name="40% - Accent5 2 5 2 2" xfId="4778"/>
    <cellStyle name="40% - Accent5 2 5 3" xfId="4777"/>
    <cellStyle name="40% - Accent5 2 6" xfId="1945"/>
    <cellStyle name="40% - Accent5 2 6 2" xfId="4779"/>
    <cellStyle name="40% - Accent5 2 7" xfId="4748"/>
    <cellStyle name="40% - Accent5 20" xfId="1946"/>
    <cellStyle name="40% - Accent5 20 2" xfId="1947"/>
    <cellStyle name="40% - Accent5 20 2 2" xfId="4781"/>
    <cellStyle name="40% - Accent5 20 3" xfId="4780"/>
    <cellStyle name="40% - Accent5 21" xfId="1948"/>
    <cellStyle name="40% - Accent5 21 2" xfId="1949"/>
    <cellStyle name="40% - Accent5 21 2 2" xfId="4783"/>
    <cellStyle name="40% - Accent5 21 3" xfId="4782"/>
    <cellStyle name="40% - Accent5 22" xfId="1950"/>
    <cellStyle name="40% - Accent5 22 2" xfId="1951"/>
    <cellStyle name="40% - Accent5 22 2 2" xfId="4785"/>
    <cellStyle name="40% - Accent5 22 3" xfId="4784"/>
    <cellStyle name="40% - Accent5 23" xfId="1952"/>
    <cellStyle name="40% - Accent5 23 2" xfId="1953"/>
    <cellStyle name="40% - Accent5 23 2 2" xfId="4787"/>
    <cellStyle name="40% - Accent5 23 3" xfId="4786"/>
    <cellStyle name="40% - Accent5 24" xfId="1954"/>
    <cellStyle name="40% - Accent5 24 2" xfId="1955"/>
    <cellStyle name="40% - Accent5 24 2 2" xfId="4789"/>
    <cellStyle name="40% - Accent5 24 3" xfId="4788"/>
    <cellStyle name="40% - Accent5 25" xfId="1956"/>
    <cellStyle name="40% - Accent5 25 2" xfId="1957"/>
    <cellStyle name="40% - Accent5 25 2 2" xfId="4791"/>
    <cellStyle name="40% - Accent5 25 3" xfId="4790"/>
    <cellStyle name="40% - Accent5 26" xfId="1958"/>
    <cellStyle name="40% - Accent5 26 2" xfId="1959"/>
    <cellStyle name="40% - Accent5 26 2 2" xfId="4793"/>
    <cellStyle name="40% - Accent5 26 3" xfId="4792"/>
    <cellStyle name="40% - Accent5 27" xfId="1960"/>
    <cellStyle name="40% - Accent5 27 2" xfId="4794"/>
    <cellStyle name="40% - Accent5 28" xfId="1961"/>
    <cellStyle name="40% - Accent5 28 2" xfId="4795"/>
    <cellStyle name="40% - Accent5 29" xfId="2875"/>
    <cellStyle name="40% - Accent5 3" xfId="1962"/>
    <cellStyle name="40% - Accent5 3 2" xfId="1963"/>
    <cellStyle name="40% - Accent5 3 2 2" xfId="1964"/>
    <cellStyle name="40% - Accent5 3 2 2 2" xfId="1965"/>
    <cellStyle name="40% - Accent5 3 2 2 2 2" xfId="1966"/>
    <cellStyle name="40% - Accent5 3 2 2 2 2 2" xfId="1967"/>
    <cellStyle name="40% - Accent5 3 2 2 2 2 2 2" xfId="4801"/>
    <cellStyle name="40% - Accent5 3 2 2 2 2 3" xfId="4800"/>
    <cellStyle name="40% - Accent5 3 2 2 2 3" xfId="1968"/>
    <cellStyle name="40% - Accent5 3 2 2 2 3 2" xfId="4802"/>
    <cellStyle name="40% - Accent5 3 2 2 2 4" xfId="4799"/>
    <cellStyle name="40% - Accent5 3 2 2 3" xfId="1969"/>
    <cellStyle name="40% - Accent5 3 2 2 3 2" xfId="1970"/>
    <cellStyle name="40% - Accent5 3 2 2 3 2 2" xfId="4804"/>
    <cellStyle name="40% - Accent5 3 2 2 3 3" xfId="4803"/>
    <cellStyle name="40% - Accent5 3 2 2 4" xfId="1971"/>
    <cellStyle name="40% - Accent5 3 2 2 4 2" xfId="4805"/>
    <cellStyle name="40% - Accent5 3 2 2 5" xfId="4798"/>
    <cellStyle name="40% - Accent5 3 2 3" xfId="1972"/>
    <cellStyle name="40% - Accent5 3 2 3 2" xfId="1973"/>
    <cellStyle name="40% - Accent5 3 2 3 2 2" xfId="1974"/>
    <cellStyle name="40% - Accent5 3 2 3 2 2 2" xfId="4808"/>
    <cellStyle name="40% - Accent5 3 2 3 2 3" xfId="4807"/>
    <cellStyle name="40% - Accent5 3 2 3 3" xfId="1975"/>
    <cellStyle name="40% - Accent5 3 2 3 3 2" xfId="4809"/>
    <cellStyle name="40% - Accent5 3 2 3 4" xfId="4806"/>
    <cellStyle name="40% - Accent5 3 2 4" xfId="1976"/>
    <cellStyle name="40% - Accent5 3 2 4 2" xfId="1977"/>
    <cellStyle name="40% - Accent5 3 2 4 2 2" xfId="4811"/>
    <cellStyle name="40% - Accent5 3 2 4 3" xfId="4810"/>
    <cellStyle name="40% - Accent5 3 2 5" xfId="1978"/>
    <cellStyle name="40% - Accent5 3 2 5 2" xfId="4812"/>
    <cellStyle name="40% - Accent5 3 2 6" xfId="4797"/>
    <cellStyle name="40% - Accent5 3 3" xfId="1979"/>
    <cellStyle name="40% - Accent5 3 3 2" xfId="1980"/>
    <cellStyle name="40% - Accent5 3 3 2 2" xfId="1981"/>
    <cellStyle name="40% - Accent5 3 3 2 2 2" xfId="1982"/>
    <cellStyle name="40% - Accent5 3 3 2 2 2 2" xfId="4816"/>
    <cellStyle name="40% - Accent5 3 3 2 2 3" xfId="4815"/>
    <cellStyle name="40% - Accent5 3 3 2 3" xfId="1983"/>
    <cellStyle name="40% - Accent5 3 3 2 3 2" xfId="4817"/>
    <cellStyle name="40% - Accent5 3 3 2 4" xfId="4814"/>
    <cellStyle name="40% - Accent5 3 3 3" xfId="1984"/>
    <cellStyle name="40% - Accent5 3 3 3 2" xfId="1985"/>
    <cellStyle name="40% - Accent5 3 3 3 2 2" xfId="4819"/>
    <cellStyle name="40% - Accent5 3 3 3 3" xfId="4818"/>
    <cellStyle name="40% - Accent5 3 3 4" xfId="1986"/>
    <cellStyle name="40% - Accent5 3 3 4 2" xfId="4820"/>
    <cellStyle name="40% - Accent5 3 3 5" xfId="4813"/>
    <cellStyle name="40% - Accent5 3 4" xfId="1987"/>
    <cellStyle name="40% - Accent5 3 4 2" xfId="1988"/>
    <cellStyle name="40% - Accent5 3 4 2 2" xfId="1989"/>
    <cellStyle name="40% - Accent5 3 4 2 2 2" xfId="4823"/>
    <cellStyle name="40% - Accent5 3 4 2 3" xfId="4822"/>
    <cellStyle name="40% - Accent5 3 4 3" xfId="1990"/>
    <cellStyle name="40% - Accent5 3 4 3 2" xfId="4824"/>
    <cellStyle name="40% - Accent5 3 4 4" xfId="4821"/>
    <cellStyle name="40% - Accent5 3 5" xfId="1991"/>
    <cellStyle name="40% - Accent5 3 5 2" xfId="1992"/>
    <cellStyle name="40% - Accent5 3 5 2 2" xfId="4826"/>
    <cellStyle name="40% - Accent5 3 5 3" xfId="4825"/>
    <cellStyle name="40% - Accent5 3 6" xfId="1993"/>
    <cellStyle name="40% - Accent5 3 6 2" xfId="4827"/>
    <cellStyle name="40% - Accent5 3 7" xfId="4796"/>
    <cellStyle name="40% - Accent5 4" xfId="1994"/>
    <cellStyle name="40% - Accent5 4 2" xfId="1995"/>
    <cellStyle name="40% - Accent5 4 2 2" xfId="1996"/>
    <cellStyle name="40% - Accent5 4 2 2 2" xfId="1997"/>
    <cellStyle name="40% - Accent5 4 2 2 2 2" xfId="1998"/>
    <cellStyle name="40% - Accent5 4 2 2 2 2 2" xfId="1999"/>
    <cellStyle name="40% - Accent5 4 2 2 2 2 2 2" xfId="4833"/>
    <cellStyle name="40% - Accent5 4 2 2 2 2 3" xfId="4832"/>
    <cellStyle name="40% - Accent5 4 2 2 2 3" xfId="2000"/>
    <cellStyle name="40% - Accent5 4 2 2 2 3 2" xfId="4834"/>
    <cellStyle name="40% - Accent5 4 2 2 2 4" xfId="4831"/>
    <cellStyle name="40% - Accent5 4 2 2 3" xfId="2001"/>
    <cellStyle name="40% - Accent5 4 2 2 3 2" xfId="2002"/>
    <cellStyle name="40% - Accent5 4 2 2 3 2 2" xfId="4836"/>
    <cellStyle name="40% - Accent5 4 2 2 3 3" xfId="4835"/>
    <cellStyle name="40% - Accent5 4 2 2 4" xfId="2003"/>
    <cellStyle name="40% - Accent5 4 2 2 4 2" xfId="4837"/>
    <cellStyle name="40% - Accent5 4 2 2 5" xfId="4830"/>
    <cellStyle name="40% - Accent5 4 2 3" xfId="2004"/>
    <cellStyle name="40% - Accent5 4 2 3 2" xfId="2005"/>
    <cellStyle name="40% - Accent5 4 2 3 2 2" xfId="2006"/>
    <cellStyle name="40% - Accent5 4 2 3 2 2 2" xfId="4840"/>
    <cellStyle name="40% - Accent5 4 2 3 2 3" xfId="4839"/>
    <cellStyle name="40% - Accent5 4 2 3 3" xfId="2007"/>
    <cellStyle name="40% - Accent5 4 2 3 3 2" xfId="4841"/>
    <cellStyle name="40% - Accent5 4 2 3 4" xfId="4838"/>
    <cellStyle name="40% - Accent5 4 2 4" xfId="2008"/>
    <cellStyle name="40% - Accent5 4 2 4 2" xfId="2009"/>
    <cellStyle name="40% - Accent5 4 2 4 2 2" xfId="4843"/>
    <cellStyle name="40% - Accent5 4 2 4 3" xfId="4842"/>
    <cellStyle name="40% - Accent5 4 2 5" xfId="2010"/>
    <cellStyle name="40% - Accent5 4 2 5 2" xfId="4844"/>
    <cellStyle name="40% - Accent5 4 2 6" xfId="4829"/>
    <cellStyle name="40% - Accent5 4 3" xfId="2011"/>
    <cellStyle name="40% - Accent5 4 3 2" xfId="2012"/>
    <cellStyle name="40% - Accent5 4 3 2 2" xfId="2013"/>
    <cellStyle name="40% - Accent5 4 3 2 2 2" xfId="2014"/>
    <cellStyle name="40% - Accent5 4 3 2 2 2 2" xfId="4848"/>
    <cellStyle name="40% - Accent5 4 3 2 2 3" xfId="4847"/>
    <cellStyle name="40% - Accent5 4 3 2 3" xfId="2015"/>
    <cellStyle name="40% - Accent5 4 3 2 3 2" xfId="4849"/>
    <cellStyle name="40% - Accent5 4 3 2 4" xfId="4846"/>
    <cellStyle name="40% - Accent5 4 3 3" xfId="2016"/>
    <cellStyle name="40% - Accent5 4 3 3 2" xfId="2017"/>
    <cellStyle name="40% - Accent5 4 3 3 2 2" xfId="4851"/>
    <cellStyle name="40% - Accent5 4 3 3 3" xfId="4850"/>
    <cellStyle name="40% - Accent5 4 3 4" xfId="2018"/>
    <cellStyle name="40% - Accent5 4 3 4 2" xfId="4852"/>
    <cellStyle name="40% - Accent5 4 3 5" xfId="4845"/>
    <cellStyle name="40% - Accent5 4 4" xfId="2019"/>
    <cellStyle name="40% - Accent5 4 4 2" xfId="2020"/>
    <cellStyle name="40% - Accent5 4 4 2 2" xfId="2021"/>
    <cellStyle name="40% - Accent5 4 4 2 2 2" xfId="4855"/>
    <cellStyle name="40% - Accent5 4 4 2 3" xfId="4854"/>
    <cellStyle name="40% - Accent5 4 4 3" xfId="2022"/>
    <cellStyle name="40% - Accent5 4 4 3 2" xfId="4856"/>
    <cellStyle name="40% - Accent5 4 4 4" xfId="4853"/>
    <cellStyle name="40% - Accent5 4 5" xfId="2023"/>
    <cellStyle name="40% - Accent5 4 5 2" xfId="2024"/>
    <cellStyle name="40% - Accent5 4 5 2 2" xfId="4858"/>
    <cellStyle name="40% - Accent5 4 5 3" xfId="4857"/>
    <cellStyle name="40% - Accent5 4 6" xfId="2025"/>
    <cellStyle name="40% - Accent5 4 6 2" xfId="4859"/>
    <cellStyle name="40% - Accent5 4 7" xfId="4828"/>
    <cellStyle name="40% - Accent5 5" xfId="2026"/>
    <cellStyle name="40% - Accent5 5 2" xfId="2027"/>
    <cellStyle name="40% - Accent5 5 2 2" xfId="2028"/>
    <cellStyle name="40% - Accent5 5 2 2 2" xfId="2029"/>
    <cellStyle name="40% - Accent5 5 2 2 2 2" xfId="2030"/>
    <cellStyle name="40% - Accent5 5 2 2 2 2 2" xfId="4864"/>
    <cellStyle name="40% - Accent5 5 2 2 2 3" xfId="4863"/>
    <cellStyle name="40% - Accent5 5 2 2 3" xfId="2031"/>
    <cellStyle name="40% - Accent5 5 2 2 3 2" xfId="4865"/>
    <cellStyle name="40% - Accent5 5 2 2 4" xfId="4862"/>
    <cellStyle name="40% - Accent5 5 2 3" xfId="2032"/>
    <cellStyle name="40% - Accent5 5 2 3 2" xfId="2033"/>
    <cellStyle name="40% - Accent5 5 2 3 2 2" xfId="4867"/>
    <cellStyle name="40% - Accent5 5 2 3 3" xfId="4866"/>
    <cellStyle name="40% - Accent5 5 2 4" xfId="2034"/>
    <cellStyle name="40% - Accent5 5 2 4 2" xfId="4868"/>
    <cellStyle name="40% - Accent5 5 2 5" xfId="4861"/>
    <cellStyle name="40% - Accent5 5 3" xfId="2035"/>
    <cellStyle name="40% - Accent5 5 3 2" xfId="2036"/>
    <cellStyle name="40% - Accent5 5 3 2 2" xfId="2037"/>
    <cellStyle name="40% - Accent5 5 3 2 2 2" xfId="4871"/>
    <cellStyle name="40% - Accent5 5 3 2 3" xfId="4870"/>
    <cellStyle name="40% - Accent5 5 3 3" xfId="2038"/>
    <cellStyle name="40% - Accent5 5 3 3 2" xfId="4872"/>
    <cellStyle name="40% - Accent5 5 3 4" xfId="4869"/>
    <cellStyle name="40% - Accent5 5 4" xfId="2039"/>
    <cellStyle name="40% - Accent5 5 4 2" xfId="2040"/>
    <cellStyle name="40% - Accent5 5 4 2 2" xfId="4874"/>
    <cellStyle name="40% - Accent5 5 4 3" xfId="4873"/>
    <cellStyle name="40% - Accent5 5 5" xfId="2041"/>
    <cellStyle name="40% - Accent5 5 5 2" xfId="4875"/>
    <cellStyle name="40% - Accent5 5 6" xfId="4860"/>
    <cellStyle name="40% - Accent5 6" xfId="2042"/>
    <cellStyle name="40% - Accent5 6 2" xfId="2043"/>
    <cellStyle name="40% - Accent5 6 2 2" xfId="2044"/>
    <cellStyle name="40% - Accent5 6 2 2 2" xfId="2045"/>
    <cellStyle name="40% - Accent5 6 2 2 2 2" xfId="2046"/>
    <cellStyle name="40% - Accent5 6 2 2 2 2 2" xfId="4880"/>
    <cellStyle name="40% - Accent5 6 2 2 2 3" xfId="4879"/>
    <cellStyle name="40% - Accent5 6 2 2 3" xfId="2047"/>
    <cellStyle name="40% - Accent5 6 2 2 3 2" xfId="4881"/>
    <cellStyle name="40% - Accent5 6 2 2 4" xfId="4878"/>
    <cellStyle name="40% - Accent5 6 2 3" xfId="2048"/>
    <cellStyle name="40% - Accent5 6 2 3 2" xfId="2049"/>
    <cellStyle name="40% - Accent5 6 2 3 2 2" xfId="4883"/>
    <cellStyle name="40% - Accent5 6 2 3 3" xfId="4882"/>
    <cellStyle name="40% - Accent5 6 2 4" xfId="2050"/>
    <cellStyle name="40% - Accent5 6 2 4 2" xfId="4884"/>
    <cellStyle name="40% - Accent5 6 2 5" xfId="4877"/>
    <cellStyle name="40% - Accent5 6 3" xfId="2051"/>
    <cellStyle name="40% - Accent5 6 3 2" xfId="2052"/>
    <cellStyle name="40% - Accent5 6 3 2 2" xfId="2053"/>
    <cellStyle name="40% - Accent5 6 3 2 2 2" xfId="4887"/>
    <cellStyle name="40% - Accent5 6 3 2 3" xfId="4886"/>
    <cellStyle name="40% - Accent5 6 3 3" xfId="2054"/>
    <cellStyle name="40% - Accent5 6 3 3 2" xfId="4888"/>
    <cellStyle name="40% - Accent5 6 3 4" xfId="4885"/>
    <cellStyle name="40% - Accent5 6 4" xfId="2055"/>
    <cellStyle name="40% - Accent5 6 4 2" xfId="2056"/>
    <cellStyle name="40% - Accent5 6 4 2 2" xfId="4890"/>
    <cellStyle name="40% - Accent5 6 4 3" xfId="4889"/>
    <cellStyle name="40% - Accent5 6 5" xfId="2057"/>
    <cellStyle name="40% - Accent5 6 5 2" xfId="4891"/>
    <cellStyle name="40% - Accent5 6 6" xfId="4876"/>
    <cellStyle name="40% - Accent5 7" xfId="2058"/>
    <cellStyle name="40% - Accent5 7 2" xfId="2059"/>
    <cellStyle name="40% - Accent5 7 2 2" xfId="2060"/>
    <cellStyle name="40% - Accent5 7 2 2 2" xfId="2061"/>
    <cellStyle name="40% - Accent5 7 2 2 2 2" xfId="4895"/>
    <cellStyle name="40% - Accent5 7 2 2 3" xfId="4894"/>
    <cellStyle name="40% - Accent5 7 2 3" xfId="2062"/>
    <cellStyle name="40% - Accent5 7 2 3 2" xfId="4896"/>
    <cellStyle name="40% - Accent5 7 2 4" xfId="4893"/>
    <cellStyle name="40% - Accent5 7 3" xfId="2063"/>
    <cellStyle name="40% - Accent5 7 3 2" xfId="2064"/>
    <cellStyle name="40% - Accent5 7 3 2 2" xfId="4898"/>
    <cellStyle name="40% - Accent5 7 3 3" xfId="4897"/>
    <cellStyle name="40% - Accent5 7 4" xfId="2065"/>
    <cellStyle name="40% - Accent5 7 4 2" xfId="4899"/>
    <cellStyle name="40% - Accent5 7 5" xfId="4892"/>
    <cellStyle name="40% - Accent5 8" xfId="2066"/>
    <cellStyle name="40% - Accent5 8 2" xfId="2067"/>
    <cellStyle name="40% - Accent5 8 2 2" xfId="2068"/>
    <cellStyle name="40% - Accent5 8 2 2 2" xfId="4902"/>
    <cellStyle name="40% - Accent5 8 2 3" xfId="4901"/>
    <cellStyle name="40% - Accent5 8 3" xfId="2069"/>
    <cellStyle name="40% - Accent5 8 3 2" xfId="4903"/>
    <cellStyle name="40% - Accent5 8 4" xfId="4900"/>
    <cellStyle name="40% - Accent5 9" xfId="2070"/>
    <cellStyle name="40% - Accent5 9 2" xfId="2071"/>
    <cellStyle name="40% - Accent5 9 2 2" xfId="2072"/>
    <cellStyle name="40% - Accent5 9 2 2 2" xfId="4906"/>
    <cellStyle name="40% - Accent5 9 2 3" xfId="4905"/>
    <cellStyle name="40% - Accent5 9 3" xfId="2073"/>
    <cellStyle name="40% - Accent5 9 3 2" xfId="4907"/>
    <cellStyle name="40% - Accent5 9 4" xfId="4904"/>
    <cellStyle name="40% - Accent6" xfId="39" builtinId="51" customBuiltin="1"/>
    <cellStyle name="40% - Accent6 10" xfId="2074"/>
    <cellStyle name="40% - Accent6 10 2" xfId="2075"/>
    <cellStyle name="40% - Accent6 10 2 2" xfId="2076"/>
    <cellStyle name="40% - Accent6 10 2 2 2" xfId="4910"/>
    <cellStyle name="40% - Accent6 10 2 3" xfId="4909"/>
    <cellStyle name="40% - Accent6 10 3" xfId="2077"/>
    <cellStyle name="40% - Accent6 10 3 2" xfId="4911"/>
    <cellStyle name="40% - Accent6 10 4" xfId="4908"/>
    <cellStyle name="40% - Accent6 11" xfId="2078"/>
    <cellStyle name="40% - Accent6 11 2" xfId="2079"/>
    <cellStyle name="40% - Accent6 11 2 2" xfId="2080"/>
    <cellStyle name="40% - Accent6 11 2 2 2" xfId="4914"/>
    <cellStyle name="40% - Accent6 11 2 3" xfId="4913"/>
    <cellStyle name="40% - Accent6 11 3" xfId="2081"/>
    <cellStyle name="40% - Accent6 11 3 2" xfId="4915"/>
    <cellStyle name="40% - Accent6 11 4" xfId="4912"/>
    <cellStyle name="40% - Accent6 12" xfId="2082"/>
    <cellStyle name="40% - Accent6 12 2" xfId="2083"/>
    <cellStyle name="40% - Accent6 12 2 2" xfId="4917"/>
    <cellStyle name="40% - Accent6 12 3" xfId="4916"/>
    <cellStyle name="40% - Accent6 13" xfId="2084"/>
    <cellStyle name="40% - Accent6 13 2" xfId="2085"/>
    <cellStyle name="40% - Accent6 13 2 2" xfId="4919"/>
    <cellStyle name="40% - Accent6 13 3" xfId="4918"/>
    <cellStyle name="40% - Accent6 14" xfId="2086"/>
    <cellStyle name="40% - Accent6 14 2" xfId="2087"/>
    <cellStyle name="40% - Accent6 14 2 2" xfId="4921"/>
    <cellStyle name="40% - Accent6 14 3" xfId="4920"/>
    <cellStyle name="40% - Accent6 15" xfId="2088"/>
    <cellStyle name="40% - Accent6 15 2" xfId="2089"/>
    <cellStyle name="40% - Accent6 15 2 2" xfId="4923"/>
    <cellStyle name="40% - Accent6 15 3" xfId="4922"/>
    <cellStyle name="40% - Accent6 16" xfId="2090"/>
    <cellStyle name="40% - Accent6 16 2" xfId="2091"/>
    <cellStyle name="40% - Accent6 16 2 2" xfId="4925"/>
    <cellStyle name="40% - Accent6 16 3" xfId="4924"/>
    <cellStyle name="40% - Accent6 17" xfId="2092"/>
    <cellStyle name="40% - Accent6 17 2" xfId="2093"/>
    <cellStyle name="40% - Accent6 17 2 2" xfId="4927"/>
    <cellStyle name="40% - Accent6 17 3" xfId="4926"/>
    <cellStyle name="40% - Accent6 18" xfId="2094"/>
    <cellStyle name="40% - Accent6 18 2" xfId="2095"/>
    <cellStyle name="40% - Accent6 18 2 2" xfId="4929"/>
    <cellStyle name="40% - Accent6 18 3" xfId="4928"/>
    <cellStyle name="40% - Accent6 19" xfId="2096"/>
    <cellStyle name="40% - Accent6 19 2" xfId="2097"/>
    <cellStyle name="40% - Accent6 19 2 2" xfId="4931"/>
    <cellStyle name="40% - Accent6 19 3" xfId="4930"/>
    <cellStyle name="40% - Accent6 2" xfId="2098"/>
    <cellStyle name="40% - Accent6 2 2" xfId="2099"/>
    <cellStyle name="40% - Accent6 2 2 2" xfId="2100"/>
    <cellStyle name="40% - Accent6 2 2 2 2" xfId="2101"/>
    <cellStyle name="40% - Accent6 2 2 2 2 2" xfId="2102"/>
    <cellStyle name="40% - Accent6 2 2 2 2 2 2" xfId="2103"/>
    <cellStyle name="40% - Accent6 2 2 2 2 2 2 2" xfId="4937"/>
    <cellStyle name="40% - Accent6 2 2 2 2 2 3" xfId="4936"/>
    <cellStyle name="40% - Accent6 2 2 2 2 3" xfId="2104"/>
    <cellStyle name="40% - Accent6 2 2 2 2 3 2" xfId="4938"/>
    <cellStyle name="40% - Accent6 2 2 2 2 4" xfId="4935"/>
    <cellStyle name="40% - Accent6 2 2 2 3" xfId="2105"/>
    <cellStyle name="40% - Accent6 2 2 2 3 2" xfId="2106"/>
    <cellStyle name="40% - Accent6 2 2 2 3 2 2" xfId="4940"/>
    <cellStyle name="40% - Accent6 2 2 2 3 3" xfId="4939"/>
    <cellStyle name="40% - Accent6 2 2 2 4" xfId="2107"/>
    <cellStyle name="40% - Accent6 2 2 2 4 2" xfId="4941"/>
    <cellStyle name="40% - Accent6 2 2 2 5" xfId="4934"/>
    <cellStyle name="40% - Accent6 2 2 3" xfId="2108"/>
    <cellStyle name="40% - Accent6 2 2 3 2" xfId="2109"/>
    <cellStyle name="40% - Accent6 2 2 3 2 2" xfId="2110"/>
    <cellStyle name="40% - Accent6 2 2 3 2 2 2" xfId="4944"/>
    <cellStyle name="40% - Accent6 2 2 3 2 3" xfId="4943"/>
    <cellStyle name="40% - Accent6 2 2 3 3" xfId="2111"/>
    <cellStyle name="40% - Accent6 2 2 3 3 2" xfId="4945"/>
    <cellStyle name="40% - Accent6 2 2 3 4" xfId="4942"/>
    <cellStyle name="40% - Accent6 2 2 4" xfId="2112"/>
    <cellStyle name="40% - Accent6 2 2 4 2" xfId="2113"/>
    <cellStyle name="40% - Accent6 2 2 4 2 2" xfId="4947"/>
    <cellStyle name="40% - Accent6 2 2 4 3" xfId="4946"/>
    <cellStyle name="40% - Accent6 2 2 5" xfId="2114"/>
    <cellStyle name="40% - Accent6 2 2 5 2" xfId="4948"/>
    <cellStyle name="40% - Accent6 2 2 6" xfId="4933"/>
    <cellStyle name="40% - Accent6 2 3" xfId="2115"/>
    <cellStyle name="40% - Accent6 2 3 2" xfId="2116"/>
    <cellStyle name="40% - Accent6 2 3 2 2" xfId="2117"/>
    <cellStyle name="40% - Accent6 2 3 2 2 2" xfId="2118"/>
    <cellStyle name="40% - Accent6 2 3 2 2 2 2" xfId="4952"/>
    <cellStyle name="40% - Accent6 2 3 2 2 3" xfId="4951"/>
    <cellStyle name="40% - Accent6 2 3 2 3" xfId="2119"/>
    <cellStyle name="40% - Accent6 2 3 2 3 2" xfId="4953"/>
    <cellStyle name="40% - Accent6 2 3 2 4" xfId="4950"/>
    <cellStyle name="40% - Accent6 2 3 3" xfId="2120"/>
    <cellStyle name="40% - Accent6 2 3 3 2" xfId="2121"/>
    <cellStyle name="40% - Accent6 2 3 3 2 2" xfId="4955"/>
    <cellStyle name="40% - Accent6 2 3 3 3" xfId="4954"/>
    <cellStyle name="40% - Accent6 2 3 4" xfId="2122"/>
    <cellStyle name="40% - Accent6 2 3 4 2" xfId="4956"/>
    <cellStyle name="40% - Accent6 2 3 5" xfId="4949"/>
    <cellStyle name="40% - Accent6 2 4" xfId="2123"/>
    <cellStyle name="40% - Accent6 2 4 2" xfId="2124"/>
    <cellStyle name="40% - Accent6 2 4 2 2" xfId="2125"/>
    <cellStyle name="40% - Accent6 2 4 2 2 2" xfId="4959"/>
    <cellStyle name="40% - Accent6 2 4 2 3" xfId="4958"/>
    <cellStyle name="40% - Accent6 2 4 3" xfId="2126"/>
    <cellStyle name="40% - Accent6 2 4 3 2" xfId="4960"/>
    <cellStyle name="40% - Accent6 2 4 4" xfId="4957"/>
    <cellStyle name="40% - Accent6 2 5" xfId="2127"/>
    <cellStyle name="40% - Accent6 2 5 2" xfId="2128"/>
    <cellStyle name="40% - Accent6 2 5 2 2" xfId="4962"/>
    <cellStyle name="40% - Accent6 2 5 3" xfId="4961"/>
    <cellStyle name="40% - Accent6 2 6" xfId="2129"/>
    <cellStyle name="40% - Accent6 2 6 2" xfId="4963"/>
    <cellStyle name="40% - Accent6 2 7" xfId="4932"/>
    <cellStyle name="40% - Accent6 20" xfId="2130"/>
    <cellStyle name="40% - Accent6 20 2" xfId="2131"/>
    <cellStyle name="40% - Accent6 20 2 2" xfId="4965"/>
    <cellStyle name="40% - Accent6 20 3" xfId="4964"/>
    <cellStyle name="40% - Accent6 21" xfId="2132"/>
    <cellStyle name="40% - Accent6 21 2" xfId="2133"/>
    <cellStyle name="40% - Accent6 21 2 2" xfId="4967"/>
    <cellStyle name="40% - Accent6 21 3" xfId="4966"/>
    <cellStyle name="40% - Accent6 22" xfId="2134"/>
    <cellStyle name="40% - Accent6 22 2" xfId="2135"/>
    <cellStyle name="40% - Accent6 22 2 2" xfId="4969"/>
    <cellStyle name="40% - Accent6 22 3" xfId="4968"/>
    <cellStyle name="40% - Accent6 23" xfId="2136"/>
    <cellStyle name="40% - Accent6 23 2" xfId="2137"/>
    <cellStyle name="40% - Accent6 23 2 2" xfId="4971"/>
    <cellStyle name="40% - Accent6 23 3" xfId="4970"/>
    <cellStyle name="40% - Accent6 24" xfId="2138"/>
    <cellStyle name="40% - Accent6 24 2" xfId="2139"/>
    <cellStyle name="40% - Accent6 24 2 2" xfId="4973"/>
    <cellStyle name="40% - Accent6 24 3" xfId="4972"/>
    <cellStyle name="40% - Accent6 25" xfId="2140"/>
    <cellStyle name="40% - Accent6 25 2" xfId="2141"/>
    <cellStyle name="40% - Accent6 25 2 2" xfId="4975"/>
    <cellStyle name="40% - Accent6 25 3" xfId="4974"/>
    <cellStyle name="40% - Accent6 26" xfId="2142"/>
    <cellStyle name="40% - Accent6 26 2" xfId="2143"/>
    <cellStyle name="40% - Accent6 26 2 2" xfId="4977"/>
    <cellStyle name="40% - Accent6 26 3" xfId="4976"/>
    <cellStyle name="40% - Accent6 27" xfId="2144"/>
    <cellStyle name="40% - Accent6 27 2" xfId="4978"/>
    <cellStyle name="40% - Accent6 28" xfId="2145"/>
    <cellStyle name="40% - Accent6 28 2" xfId="4979"/>
    <cellStyle name="40% - Accent6 29" xfId="2877"/>
    <cellStyle name="40% - Accent6 3" xfId="2146"/>
    <cellStyle name="40% - Accent6 3 2" xfId="2147"/>
    <cellStyle name="40% - Accent6 3 2 2" xfId="2148"/>
    <cellStyle name="40% - Accent6 3 2 2 2" xfId="2149"/>
    <cellStyle name="40% - Accent6 3 2 2 2 2" xfId="2150"/>
    <cellStyle name="40% - Accent6 3 2 2 2 2 2" xfId="2151"/>
    <cellStyle name="40% - Accent6 3 2 2 2 2 2 2" xfId="4985"/>
    <cellStyle name="40% - Accent6 3 2 2 2 2 3" xfId="4984"/>
    <cellStyle name="40% - Accent6 3 2 2 2 3" xfId="2152"/>
    <cellStyle name="40% - Accent6 3 2 2 2 3 2" xfId="4986"/>
    <cellStyle name="40% - Accent6 3 2 2 2 4" xfId="4983"/>
    <cellStyle name="40% - Accent6 3 2 2 3" xfId="2153"/>
    <cellStyle name="40% - Accent6 3 2 2 3 2" xfId="2154"/>
    <cellStyle name="40% - Accent6 3 2 2 3 2 2" xfId="4988"/>
    <cellStyle name="40% - Accent6 3 2 2 3 3" xfId="4987"/>
    <cellStyle name="40% - Accent6 3 2 2 4" xfId="2155"/>
    <cellStyle name="40% - Accent6 3 2 2 4 2" xfId="4989"/>
    <cellStyle name="40% - Accent6 3 2 2 5" xfId="4982"/>
    <cellStyle name="40% - Accent6 3 2 3" xfId="2156"/>
    <cellStyle name="40% - Accent6 3 2 3 2" xfId="2157"/>
    <cellStyle name="40% - Accent6 3 2 3 2 2" xfId="2158"/>
    <cellStyle name="40% - Accent6 3 2 3 2 2 2" xfId="4992"/>
    <cellStyle name="40% - Accent6 3 2 3 2 3" xfId="4991"/>
    <cellStyle name="40% - Accent6 3 2 3 3" xfId="2159"/>
    <cellStyle name="40% - Accent6 3 2 3 3 2" xfId="4993"/>
    <cellStyle name="40% - Accent6 3 2 3 4" xfId="4990"/>
    <cellStyle name="40% - Accent6 3 2 4" xfId="2160"/>
    <cellStyle name="40% - Accent6 3 2 4 2" xfId="2161"/>
    <cellStyle name="40% - Accent6 3 2 4 2 2" xfId="4995"/>
    <cellStyle name="40% - Accent6 3 2 4 3" xfId="4994"/>
    <cellStyle name="40% - Accent6 3 2 5" xfId="2162"/>
    <cellStyle name="40% - Accent6 3 2 5 2" xfId="4996"/>
    <cellStyle name="40% - Accent6 3 2 6" xfId="4981"/>
    <cellStyle name="40% - Accent6 3 3" xfId="2163"/>
    <cellStyle name="40% - Accent6 3 3 2" xfId="2164"/>
    <cellStyle name="40% - Accent6 3 3 2 2" xfId="2165"/>
    <cellStyle name="40% - Accent6 3 3 2 2 2" xfId="2166"/>
    <cellStyle name="40% - Accent6 3 3 2 2 2 2" xfId="5000"/>
    <cellStyle name="40% - Accent6 3 3 2 2 3" xfId="4999"/>
    <cellStyle name="40% - Accent6 3 3 2 3" xfId="2167"/>
    <cellStyle name="40% - Accent6 3 3 2 3 2" xfId="5001"/>
    <cellStyle name="40% - Accent6 3 3 2 4" xfId="4998"/>
    <cellStyle name="40% - Accent6 3 3 3" xfId="2168"/>
    <cellStyle name="40% - Accent6 3 3 3 2" xfId="2169"/>
    <cellStyle name="40% - Accent6 3 3 3 2 2" xfId="5003"/>
    <cellStyle name="40% - Accent6 3 3 3 3" xfId="5002"/>
    <cellStyle name="40% - Accent6 3 3 4" xfId="2170"/>
    <cellStyle name="40% - Accent6 3 3 4 2" xfId="5004"/>
    <cellStyle name="40% - Accent6 3 3 5" xfId="4997"/>
    <cellStyle name="40% - Accent6 3 4" xfId="2171"/>
    <cellStyle name="40% - Accent6 3 4 2" xfId="2172"/>
    <cellStyle name="40% - Accent6 3 4 2 2" xfId="2173"/>
    <cellStyle name="40% - Accent6 3 4 2 2 2" xfId="5007"/>
    <cellStyle name="40% - Accent6 3 4 2 3" xfId="5006"/>
    <cellStyle name="40% - Accent6 3 4 3" xfId="2174"/>
    <cellStyle name="40% - Accent6 3 4 3 2" xfId="5008"/>
    <cellStyle name="40% - Accent6 3 4 4" xfId="5005"/>
    <cellStyle name="40% - Accent6 3 5" xfId="2175"/>
    <cellStyle name="40% - Accent6 3 5 2" xfId="2176"/>
    <cellStyle name="40% - Accent6 3 5 2 2" xfId="5010"/>
    <cellStyle name="40% - Accent6 3 5 3" xfId="5009"/>
    <cellStyle name="40% - Accent6 3 6" xfId="2177"/>
    <cellStyle name="40% - Accent6 3 6 2" xfId="5011"/>
    <cellStyle name="40% - Accent6 3 7" xfId="4980"/>
    <cellStyle name="40% - Accent6 4" xfId="2178"/>
    <cellStyle name="40% - Accent6 4 2" xfId="2179"/>
    <cellStyle name="40% - Accent6 4 2 2" xfId="2180"/>
    <cellStyle name="40% - Accent6 4 2 2 2" xfId="2181"/>
    <cellStyle name="40% - Accent6 4 2 2 2 2" xfId="2182"/>
    <cellStyle name="40% - Accent6 4 2 2 2 2 2" xfId="2183"/>
    <cellStyle name="40% - Accent6 4 2 2 2 2 2 2" xfId="5017"/>
    <cellStyle name="40% - Accent6 4 2 2 2 2 3" xfId="5016"/>
    <cellStyle name="40% - Accent6 4 2 2 2 3" xfId="2184"/>
    <cellStyle name="40% - Accent6 4 2 2 2 3 2" xfId="5018"/>
    <cellStyle name="40% - Accent6 4 2 2 2 4" xfId="5015"/>
    <cellStyle name="40% - Accent6 4 2 2 3" xfId="2185"/>
    <cellStyle name="40% - Accent6 4 2 2 3 2" xfId="2186"/>
    <cellStyle name="40% - Accent6 4 2 2 3 2 2" xfId="5020"/>
    <cellStyle name="40% - Accent6 4 2 2 3 3" xfId="5019"/>
    <cellStyle name="40% - Accent6 4 2 2 4" xfId="2187"/>
    <cellStyle name="40% - Accent6 4 2 2 4 2" xfId="5021"/>
    <cellStyle name="40% - Accent6 4 2 2 5" xfId="5014"/>
    <cellStyle name="40% - Accent6 4 2 3" xfId="2188"/>
    <cellStyle name="40% - Accent6 4 2 3 2" xfId="2189"/>
    <cellStyle name="40% - Accent6 4 2 3 2 2" xfId="2190"/>
    <cellStyle name="40% - Accent6 4 2 3 2 2 2" xfId="5024"/>
    <cellStyle name="40% - Accent6 4 2 3 2 3" xfId="5023"/>
    <cellStyle name="40% - Accent6 4 2 3 3" xfId="2191"/>
    <cellStyle name="40% - Accent6 4 2 3 3 2" xfId="5025"/>
    <cellStyle name="40% - Accent6 4 2 3 4" xfId="5022"/>
    <cellStyle name="40% - Accent6 4 2 4" xfId="2192"/>
    <cellStyle name="40% - Accent6 4 2 4 2" xfId="2193"/>
    <cellStyle name="40% - Accent6 4 2 4 2 2" xfId="5027"/>
    <cellStyle name="40% - Accent6 4 2 4 3" xfId="5026"/>
    <cellStyle name="40% - Accent6 4 2 5" xfId="2194"/>
    <cellStyle name="40% - Accent6 4 2 5 2" xfId="5028"/>
    <cellStyle name="40% - Accent6 4 2 6" xfId="5013"/>
    <cellStyle name="40% - Accent6 4 3" xfId="2195"/>
    <cellStyle name="40% - Accent6 4 3 2" xfId="2196"/>
    <cellStyle name="40% - Accent6 4 3 2 2" xfId="2197"/>
    <cellStyle name="40% - Accent6 4 3 2 2 2" xfId="2198"/>
    <cellStyle name="40% - Accent6 4 3 2 2 2 2" xfId="5032"/>
    <cellStyle name="40% - Accent6 4 3 2 2 3" xfId="5031"/>
    <cellStyle name="40% - Accent6 4 3 2 3" xfId="2199"/>
    <cellStyle name="40% - Accent6 4 3 2 3 2" xfId="5033"/>
    <cellStyle name="40% - Accent6 4 3 2 4" xfId="5030"/>
    <cellStyle name="40% - Accent6 4 3 3" xfId="2200"/>
    <cellStyle name="40% - Accent6 4 3 3 2" xfId="2201"/>
    <cellStyle name="40% - Accent6 4 3 3 2 2" xfId="5035"/>
    <cellStyle name="40% - Accent6 4 3 3 3" xfId="5034"/>
    <cellStyle name="40% - Accent6 4 3 4" xfId="2202"/>
    <cellStyle name="40% - Accent6 4 3 4 2" xfId="5036"/>
    <cellStyle name="40% - Accent6 4 3 5" xfId="5029"/>
    <cellStyle name="40% - Accent6 4 4" xfId="2203"/>
    <cellStyle name="40% - Accent6 4 4 2" xfId="2204"/>
    <cellStyle name="40% - Accent6 4 4 2 2" xfId="2205"/>
    <cellStyle name="40% - Accent6 4 4 2 2 2" xfId="5039"/>
    <cellStyle name="40% - Accent6 4 4 2 3" xfId="5038"/>
    <cellStyle name="40% - Accent6 4 4 3" xfId="2206"/>
    <cellStyle name="40% - Accent6 4 4 3 2" xfId="5040"/>
    <cellStyle name="40% - Accent6 4 4 4" xfId="5037"/>
    <cellStyle name="40% - Accent6 4 5" xfId="2207"/>
    <cellStyle name="40% - Accent6 4 5 2" xfId="2208"/>
    <cellStyle name="40% - Accent6 4 5 2 2" xfId="5042"/>
    <cellStyle name="40% - Accent6 4 5 3" xfId="5041"/>
    <cellStyle name="40% - Accent6 4 6" xfId="2209"/>
    <cellStyle name="40% - Accent6 4 6 2" xfId="5043"/>
    <cellStyle name="40% - Accent6 4 7" xfId="5012"/>
    <cellStyle name="40% - Accent6 5" xfId="2210"/>
    <cellStyle name="40% - Accent6 5 2" xfId="2211"/>
    <cellStyle name="40% - Accent6 5 2 2" xfId="2212"/>
    <cellStyle name="40% - Accent6 5 2 2 2" xfId="2213"/>
    <cellStyle name="40% - Accent6 5 2 2 2 2" xfId="2214"/>
    <cellStyle name="40% - Accent6 5 2 2 2 2 2" xfId="5048"/>
    <cellStyle name="40% - Accent6 5 2 2 2 3" xfId="5047"/>
    <cellStyle name="40% - Accent6 5 2 2 3" xfId="2215"/>
    <cellStyle name="40% - Accent6 5 2 2 3 2" xfId="5049"/>
    <cellStyle name="40% - Accent6 5 2 2 4" xfId="5046"/>
    <cellStyle name="40% - Accent6 5 2 3" xfId="2216"/>
    <cellStyle name="40% - Accent6 5 2 3 2" xfId="2217"/>
    <cellStyle name="40% - Accent6 5 2 3 2 2" xfId="5051"/>
    <cellStyle name="40% - Accent6 5 2 3 3" xfId="5050"/>
    <cellStyle name="40% - Accent6 5 2 4" xfId="2218"/>
    <cellStyle name="40% - Accent6 5 2 4 2" xfId="5052"/>
    <cellStyle name="40% - Accent6 5 2 5" xfId="5045"/>
    <cellStyle name="40% - Accent6 5 3" xfId="2219"/>
    <cellStyle name="40% - Accent6 5 3 2" xfId="2220"/>
    <cellStyle name="40% - Accent6 5 3 2 2" xfId="2221"/>
    <cellStyle name="40% - Accent6 5 3 2 2 2" xfId="5055"/>
    <cellStyle name="40% - Accent6 5 3 2 3" xfId="5054"/>
    <cellStyle name="40% - Accent6 5 3 3" xfId="2222"/>
    <cellStyle name="40% - Accent6 5 3 3 2" xfId="5056"/>
    <cellStyle name="40% - Accent6 5 3 4" xfId="5053"/>
    <cellStyle name="40% - Accent6 5 4" xfId="2223"/>
    <cellStyle name="40% - Accent6 5 4 2" xfId="2224"/>
    <cellStyle name="40% - Accent6 5 4 2 2" xfId="5058"/>
    <cellStyle name="40% - Accent6 5 4 3" xfId="5057"/>
    <cellStyle name="40% - Accent6 5 5" xfId="2225"/>
    <cellStyle name="40% - Accent6 5 5 2" xfId="5059"/>
    <cellStyle name="40% - Accent6 5 6" xfId="5044"/>
    <cellStyle name="40% - Accent6 6" xfId="2226"/>
    <cellStyle name="40% - Accent6 6 2" xfId="2227"/>
    <cellStyle name="40% - Accent6 6 2 2" xfId="2228"/>
    <cellStyle name="40% - Accent6 6 2 2 2" xfId="2229"/>
    <cellStyle name="40% - Accent6 6 2 2 2 2" xfId="2230"/>
    <cellStyle name="40% - Accent6 6 2 2 2 2 2" xfId="5064"/>
    <cellStyle name="40% - Accent6 6 2 2 2 3" xfId="5063"/>
    <cellStyle name="40% - Accent6 6 2 2 3" xfId="2231"/>
    <cellStyle name="40% - Accent6 6 2 2 3 2" xfId="5065"/>
    <cellStyle name="40% - Accent6 6 2 2 4" xfId="5062"/>
    <cellStyle name="40% - Accent6 6 2 3" xfId="2232"/>
    <cellStyle name="40% - Accent6 6 2 3 2" xfId="2233"/>
    <cellStyle name="40% - Accent6 6 2 3 2 2" xfId="5067"/>
    <cellStyle name="40% - Accent6 6 2 3 3" xfId="5066"/>
    <cellStyle name="40% - Accent6 6 2 4" xfId="2234"/>
    <cellStyle name="40% - Accent6 6 2 4 2" xfId="5068"/>
    <cellStyle name="40% - Accent6 6 2 5" xfId="5061"/>
    <cellStyle name="40% - Accent6 6 3" xfId="2235"/>
    <cellStyle name="40% - Accent6 6 3 2" xfId="2236"/>
    <cellStyle name="40% - Accent6 6 3 2 2" xfId="2237"/>
    <cellStyle name="40% - Accent6 6 3 2 2 2" xfId="5071"/>
    <cellStyle name="40% - Accent6 6 3 2 3" xfId="5070"/>
    <cellStyle name="40% - Accent6 6 3 3" xfId="2238"/>
    <cellStyle name="40% - Accent6 6 3 3 2" xfId="5072"/>
    <cellStyle name="40% - Accent6 6 3 4" xfId="5069"/>
    <cellStyle name="40% - Accent6 6 4" xfId="2239"/>
    <cellStyle name="40% - Accent6 6 4 2" xfId="2240"/>
    <cellStyle name="40% - Accent6 6 4 2 2" xfId="5074"/>
    <cellStyle name="40% - Accent6 6 4 3" xfId="5073"/>
    <cellStyle name="40% - Accent6 6 5" xfId="2241"/>
    <cellStyle name="40% - Accent6 6 5 2" xfId="5075"/>
    <cellStyle name="40% - Accent6 6 6" xfId="5060"/>
    <cellStyle name="40% - Accent6 7" xfId="2242"/>
    <cellStyle name="40% - Accent6 7 2" xfId="2243"/>
    <cellStyle name="40% - Accent6 7 2 2" xfId="2244"/>
    <cellStyle name="40% - Accent6 7 2 2 2" xfId="2245"/>
    <cellStyle name="40% - Accent6 7 2 2 2 2" xfId="5079"/>
    <cellStyle name="40% - Accent6 7 2 2 3" xfId="5078"/>
    <cellStyle name="40% - Accent6 7 2 3" xfId="2246"/>
    <cellStyle name="40% - Accent6 7 2 3 2" xfId="5080"/>
    <cellStyle name="40% - Accent6 7 2 4" xfId="5077"/>
    <cellStyle name="40% - Accent6 7 3" xfId="2247"/>
    <cellStyle name="40% - Accent6 7 3 2" xfId="2248"/>
    <cellStyle name="40% - Accent6 7 3 2 2" xfId="5082"/>
    <cellStyle name="40% - Accent6 7 3 3" xfId="5081"/>
    <cellStyle name="40% - Accent6 7 4" xfId="2249"/>
    <cellStyle name="40% - Accent6 7 4 2" xfId="5083"/>
    <cellStyle name="40% - Accent6 7 5" xfId="5076"/>
    <cellStyle name="40% - Accent6 8" xfId="2250"/>
    <cellStyle name="40% - Accent6 8 2" xfId="2251"/>
    <cellStyle name="40% - Accent6 8 2 2" xfId="2252"/>
    <cellStyle name="40% - Accent6 8 2 2 2" xfId="5086"/>
    <cellStyle name="40% - Accent6 8 2 3" xfId="5085"/>
    <cellStyle name="40% - Accent6 8 3" xfId="2253"/>
    <cellStyle name="40% - Accent6 8 3 2" xfId="5087"/>
    <cellStyle name="40% - Accent6 8 4" xfId="5084"/>
    <cellStyle name="40% - Accent6 9" xfId="2254"/>
    <cellStyle name="40% - Accent6 9 2" xfId="2255"/>
    <cellStyle name="40% - Accent6 9 2 2" xfId="2256"/>
    <cellStyle name="40% - Accent6 9 2 2 2" xfId="5090"/>
    <cellStyle name="40% - Accent6 9 2 3" xfId="5089"/>
    <cellStyle name="40% - Accent6 9 3" xfId="2257"/>
    <cellStyle name="40% - Accent6 9 3 2" xfId="5091"/>
    <cellStyle name="40% - Accent6 9 4" xfId="5088"/>
    <cellStyle name="60% - Accent1" xfId="20" builtinId="32" customBuiltin="1"/>
    <cellStyle name="60% - Accent1 2" xfId="2258"/>
    <cellStyle name="60% - Accent2" xfId="24" builtinId="36" customBuiltin="1"/>
    <cellStyle name="60% - Accent2 2" xfId="2259"/>
    <cellStyle name="60% - Accent3" xfId="28" builtinId="40" customBuiltin="1"/>
    <cellStyle name="60% - Accent3 2" xfId="2260"/>
    <cellStyle name="60% - Accent4" xfId="32" builtinId="44" customBuiltin="1"/>
    <cellStyle name="60% - Accent4 2" xfId="2261"/>
    <cellStyle name="60% - Accent5" xfId="36" builtinId="48" customBuiltin="1"/>
    <cellStyle name="60% - Accent5 2" xfId="2262"/>
    <cellStyle name="60% - Accent6" xfId="40" builtinId="52" customBuiltin="1"/>
    <cellStyle name="60% - Accent6 2" xfId="2263"/>
    <cellStyle name="Accent1" xfId="17" builtinId="29" customBuiltin="1"/>
    <cellStyle name="Accent1 2" xfId="2264"/>
    <cellStyle name="Accent2" xfId="21" builtinId="33" customBuiltin="1"/>
    <cellStyle name="Accent2 2" xfId="2265"/>
    <cellStyle name="Accent3" xfId="25" builtinId="37" customBuiltin="1"/>
    <cellStyle name="Accent3 2" xfId="2266"/>
    <cellStyle name="Accent4" xfId="29" builtinId="41" customBuiltin="1"/>
    <cellStyle name="Accent4 2" xfId="2267"/>
    <cellStyle name="Accent5" xfId="33" builtinId="45" customBuiltin="1"/>
    <cellStyle name="Accent6" xfId="37" builtinId="49" customBuiltin="1"/>
    <cellStyle name="Accent6 2" xfId="2268"/>
    <cellStyle name="Bad" xfId="7" builtinId="27" customBuiltin="1"/>
    <cellStyle name="Bad 2" xfId="2269"/>
    <cellStyle name="Calculation" xfId="11" builtinId="22" customBuiltin="1"/>
    <cellStyle name="Calculation 2" xfId="2270"/>
    <cellStyle name="Check Cell" xfId="13" builtinId="23" customBuiltin="1"/>
    <cellStyle name="Comma" xfId="5593" builtinId="3"/>
    <cellStyle name="Comma 2" xfId="47"/>
    <cellStyle name="Comma 2 2" xfId="2271"/>
    <cellStyle name="Comma 2 3" xfId="2272"/>
    <cellStyle name="Comma 2 4" xfId="2273"/>
    <cellStyle name="Comma 2 5" xfId="2274"/>
    <cellStyle name="Comma 2 6" xfId="2275"/>
    <cellStyle name="Comma 2 7" xfId="2276"/>
    <cellStyle name="Comma 2 8" xfId="2277"/>
    <cellStyle name="Comma 2 9" xfId="2882"/>
    <cellStyle name="Comma 3" xfId="2278"/>
    <cellStyle name="Comma 3 2" xfId="2279"/>
    <cellStyle name="Comma 3 2 2" xfId="5092"/>
    <cellStyle name="Comma 3 3" xfId="2847"/>
    <cellStyle name="Comma 3 3 2" xfId="5586"/>
    <cellStyle name="Comma 3 4" xfId="2858"/>
    <cellStyle name="Comma 4" xfId="2280"/>
    <cellStyle name="Comma 4 2" xfId="2853"/>
    <cellStyle name="Comma 4 2 2" xfId="5591"/>
    <cellStyle name="Comma 4 3" xfId="2863"/>
    <cellStyle name="Comma 5" xfId="2281"/>
    <cellStyle name="Comma 6" xfId="2282"/>
    <cellStyle name="Comma 7" xfId="2840"/>
    <cellStyle name="Comma 7 2" xfId="5581"/>
    <cellStyle name="Comma 8" xfId="2879"/>
    <cellStyle name="Comma 9" xfId="42"/>
    <cellStyle name="Currency 2" xfId="45"/>
    <cellStyle name="Currency 2 2" xfId="2283"/>
    <cellStyle name="Currency 2 3" xfId="2284"/>
    <cellStyle name="Currency 2 4" xfId="2285"/>
    <cellStyle name="Currency 2 5" xfId="2286"/>
    <cellStyle name="Currency 2 6" xfId="2287"/>
    <cellStyle name="Currency 2 7" xfId="2288"/>
    <cellStyle name="Currency 2 8" xfId="2289"/>
    <cellStyle name="Currency 2 9" xfId="2290"/>
    <cellStyle name="Currency 3" xfId="2291"/>
    <cellStyle name="Currency 4" xfId="2292"/>
    <cellStyle name="Currency 5" xfId="2293"/>
    <cellStyle name="Currency 5 2" xfId="2294"/>
    <cellStyle name="Currency 6" xfId="2295"/>
    <cellStyle name="Currency 7" xfId="2880"/>
    <cellStyle name="Currency 8" xfId="43"/>
    <cellStyle name="Explanatory Text" xfId="15" builtinId="53" customBuiltin="1"/>
    <cellStyle name="Good" xfId="6" builtinId="26" customBuiltin="1"/>
    <cellStyle name="Good 2" xfId="2296"/>
    <cellStyle name="Heading 1" xfId="2" builtinId="16" customBuiltin="1"/>
    <cellStyle name="Heading 1 2" xfId="2297"/>
    <cellStyle name="Heading 2" xfId="3" builtinId="17" customBuiltin="1"/>
    <cellStyle name="Heading 2 2" xfId="2298"/>
    <cellStyle name="Heading 3" xfId="4" builtinId="18" customBuiltin="1"/>
    <cellStyle name="Heading 3 2" xfId="2299"/>
    <cellStyle name="Heading 4" xfId="5" builtinId="19" customBuiltin="1"/>
    <cellStyle name="Heading 4 2" xfId="2300"/>
    <cellStyle name="Input" xfId="9" builtinId="20" customBuiltin="1"/>
    <cellStyle name="Input 2" xfId="2301"/>
    <cellStyle name="Linked Cell" xfId="12" builtinId="24" customBuiltin="1"/>
    <cellStyle name="Linked Cell 2" xfId="2302"/>
    <cellStyle name="Neutral" xfId="8" builtinId="28" customBuiltin="1"/>
    <cellStyle name="Neutral 2" xfId="2303"/>
    <cellStyle name="Normal" xfId="0" builtinId="0"/>
    <cellStyle name="Normal 10" xfId="2304"/>
    <cellStyle name="Normal 10 2" xfId="2836"/>
    <cellStyle name="Normal 10 2 2" xfId="5577"/>
    <cellStyle name="Normal 10 3" xfId="2837"/>
    <cellStyle name="Normal 10 3 2" xfId="5578"/>
    <cellStyle name="Normal 10 4" xfId="2841"/>
    <cellStyle name="Normal 10 4 2" xfId="5582"/>
    <cellStyle name="Normal 10 5" xfId="2864"/>
    <cellStyle name="Normal 11" xfId="2305"/>
    <cellStyle name="Normal 11 11" xfId="2306"/>
    <cellStyle name="Normal 12" xfId="2307"/>
    <cellStyle name="Normal 12 2" xfId="2308"/>
    <cellStyle name="Normal 12 2 2" xfId="2309"/>
    <cellStyle name="Normal 12 2 2 2" xfId="2310"/>
    <cellStyle name="Normal 12 2 2 2 2" xfId="2311"/>
    <cellStyle name="Normal 12 2 2 2 2 2" xfId="2312"/>
    <cellStyle name="Normal 12 2 2 2 2 2 2" xfId="5097"/>
    <cellStyle name="Normal 12 2 2 2 2 3" xfId="5096"/>
    <cellStyle name="Normal 12 2 2 2 3" xfId="2313"/>
    <cellStyle name="Normal 12 2 2 2 3 2" xfId="5098"/>
    <cellStyle name="Normal 12 2 2 2 4" xfId="5095"/>
    <cellStyle name="Normal 12 2 2 3" xfId="2314"/>
    <cellStyle name="Normal 12 2 2 3 2" xfId="2315"/>
    <cellStyle name="Normal 12 2 2 3 2 2" xfId="5100"/>
    <cellStyle name="Normal 12 2 2 3 3" xfId="5099"/>
    <cellStyle name="Normal 12 2 2 4" xfId="2316"/>
    <cellStyle name="Normal 12 2 2 4 2" xfId="5101"/>
    <cellStyle name="Normal 12 2 2 5" xfId="5094"/>
    <cellStyle name="Normal 12 2 3" xfId="2317"/>
    <cellStyle name="Normal 12 2 3 2" xfId="2318"/>
    <cellStyle name="Normal 12 2 3 2 2" xfId="2319"/>
    <cellStyle name="Normal 12 2 3 2 2 2" xfId="5104"/>
    <cellStyle name="Normal 12 2 3 2 3" xfId="5103"/>
    <cellStyle name="Normal 12 2 3 3" xfId="2320"/>
    <cellStyle name="Normal 12 2 3 3 2" xfId="5105"/>
    <cellStyle name="Normal 12 2 3 4" xfId="5102"/>
    <cellStyle name="Normal 12 2 4" xfId="2321"/>
    <cellStyle name="Normal 12 2 4 2" xfId="2322"/>
    <cellStyle name="Normal 12 2 4 2 2" xfId="5107"/>
    <cellStyle name="Normal 12 2 4 3" xfId="5106"/>
    <cellStyle name="Normal 12 2 5" xfId="2323"/>
    <cellStyle name="Normal 12 2 5 2" xfId="5108"/>
    <cellStyle name="Normal 12 2 6" xfId="5093"/>
    <cellStyle name="Normal 12 3" xfId="2324"/>
    <cellStyle name="Normal 12 3 2" xfId="2325"/>
    <cellStyle name="Normal 12 3 2 2" xfId="2326"/>
    <cellStyle name="Normal 12 3 2 2 2" xfId="2327"/>
    <cellStyle name="Normal 12 3 2 2 2 2" xfId="5112"/>
    <cellStyle name="Normal 12 3 2 2 3" xfId="5111"/>
    <cellStyle name="Normal 12 3 2 3" xfId="2328"/>
    <cellStyle name="Normal 12 3 2 3 2" xfId="5113"/>
    <cellStyle name="Normal 12 3 2 4" xfId="5110"/>
    <cellStyle name="Normal 12 3 3" xfId="2329"/>
    <cellStyle name="Normal 12 3 3 2" xfId="2330"/>
    <cellStyle name="Normal 12 3 3 2 2" xfId="5115"/>
    <cellStyle name="Normal 12 3 3 3" xfId="5114"/>
    <cellStyle name="Normal 12 3 4" xfId="2331"/>
    <cellStyle name="Normal 12 3 4 2" xfId="5116"/>
    <cellStyle name="Normal 12 3 5" xfId="5109"/>
    <cellStyle name="Normal 12 4" xfId="2332"/>
    <cellStyle name="Normal 12 4 2" xfId="2333"/>
    <cellStyle name="Normal 12 4 2 2" xfId="2334"/>
    <cellStyle name="Normal 12 4 2 2 2" xfId="5119"/>
    <cellStyle name="Normal 12 4 2 3" xfId="5118"/>
    <cellStyle name="Normal 12 4 3" xfId="2335"/>
    <cellStyle name="Normal 12 4 3 2" xfId="5120"/>
    <cellStyle name="Normal 12 4 4" xfId="5117"/>
    <cellStyle name="Normal 12 5" xfId="2336"/>
    <cellStyle name="Normal 12 5 2" xfId="2337"/>
    <cellStyle name="Normal 12 5 2 2" xfId="5122"/>
    <cellStyle name="Normal 12 5 3" xfId="5121"/>
    <cellStyle name="Normal 12 6" xfId="2338"/>
    <cellStyle name="Normal 12 6 2" xfId="5123"/>
    <cellStyle name="Normal 13" xfId="2339"/>
    <cellStyle name="Normal 13 2" xfId="2340"/>
    <cellStyle name="Normal 13 2 2" xfId="2341"/>
    <cellStyle name="Normal 13 2 2 2" xfId="2342"/>
    <cellStyle name="Normal 13 2 2 2 2" xfId="2343"/>
    <cellStyle name="Normal 13 2 2 2 2 2" xfId="5128"/>
    <cellStyle name="Normal 13 2 2 2 3" xfId="5127"/>
    <cellStyle name="Normal 13 2 2 3" xfId="2344"/>
    <cellStyle name="Normal 13 2 2 3 2" xfId="5129"/>
    <cellStyle name="Normal 13 2 2 4" xfId="5126"/>
    <cellStyle name="Normal 13 2 3" xfId="2345"/>
    <cellStyle name="Normal 13 2 3 2" xfId="2346"/>
    <cellStyle name="Normal 13 2 3 2 2" xfId="5131"/>
    <cellStyle name="Normal 13 2 3 3" xfId="5130"/>
    <cellStyle name="Normal 13 2 4" xfId="2347"/>
    <cellStyle name="Normal 13 2 4 2" xfId="5132"/>
    <cellStyle name="Normal 13 2 5" xfId="5125"/>
    <cellStyle name="Normal 13 3" xfId="2348"/>
    <cellStyle name="Normal 13 3 2" xfId="2349"/>
    <cellStyle name="Normal 13 3 2 2" xfId="2350"/>
    <cellStyle name="Normal 13 3 2 2 2" xfId="5135"/>
    <cellStyle name="Normal 13 3 2 3" xfId="5134"/>
    <cellStyle name="Normal 13 3 3" xfId="2351"/>
    <cellStyle name="Normal 13 3 3 2" xfId="5136"/>
    <cellStyle name="Normal 13 3 4" xfId="5133"/>
    <cellStyle name="Normal 13 4" xfId="2352"/>
    <cellStyle name="Normal 13 4 2" xfId="2353"/>
    <cellStyle name="Normal 13 4 2 2" xfId="5138"/>
    <cellStyle name="Normal 13 4 3" xfId="5137"/>
    <cellStyle name="Normal 13 5" xfId="2354"/>
    <cellStyle name="Normal 13 5 2" xfId="5139"/>
    <cellStyle name="Normal 13 6" xfId="5124"/>
    <cellStyle name="Normal 14" xfId="2355"/>
    <cellStyle name="Normal 15" xfId="2356"/>
    <cellStyle name="Normal 15 2" xfId="2357"/>
    <cellStyle name="Normal 15 2 2" xfId="2358"/>
    <cellStyle name="Normal 15 2 2 2" xfId="2359"/>
    <cellStyle name="Normal 15 2 2 2 2" xfId="5143"/>
    <cellStyle name="Normal 15 2 2 3" xfId="5142"/>
    <cellStyle name="Normal 15 2 3" xfId="2360"/>
    <cellStyle name="Normal 15 2 3 2" xfId="5144"/>
    <cellStyle name="Normal 15 2 4" xfId="5141"/>
    <cellStyle name="Normal 15 3" xfId="2361"/>
    <cellStyle name="Normal 15 3 2" xfId="2362"/>
    <cellStyle name="Normal 15 3 2 2" xfId="5146"/>
    <cellStyle name="Normal 15 3 3" xfId="5145"/>
    <cellStyle name="Normal 15 4" xfId="2363"/>
    <cellStyle name="Normal 15 4 2" xfId="5147"/>
    <cellStyle name="Normal 15 5" xfId="5140"/>
    <cellStyle name="Normal 16" xfId="2364"/>
    <cellStyle name="Normal 16 2" xfId="2365"/>
    <cellStyle name="Normal 16 2 2" xfId="2366"/>
    <cellStyle name="Normal 16 2 2 2" xfId="5149"/>
    <cellStyle name="Normal 16 2 3" xfId="5148"/>
    <cellStyle name="Normal 16 3" xfId="2367"/>
    <cellStyle name="Normal 16 3 2" xfId="5150"/>
    <cellStyle name="Normal 16 4" xfId="2839"/>
    <cellStyle name="Normal 16 4 2" xfId="2842"/>
    <cellStyle name="Normal 16 4 2 2" xfId="5583"/>
    <cellStyle name="Normal 16 4 3" xfId="5580"/>
    <cellStyle name="Normal 16 5" xfId="2857"/>
    <cellStyle name="Normal 17" xfId="2368"/>
    <cellStyle name="Normal 17 2" xfId="2369"/>
    <cellStyle name="Normal 17 2 2" xfId="2370"/>
    <cellStyle name="Normal 17 2 2 2" xfId="5153"/>
    <cellStyle name="Normal 17 2 3" xfId="5152"/>
    <cellStyle name="Normal 17 3" xfId="2371"/>
    <cellStyle name="Normal 17 3 2" xfId="5154"/>
    <cellStyle name="Normal 17 4" xfId="5151"/>
    <cellStyle name="Normal 18" xfId="2372"/>
    <cellStyle name="Normal 18 2" xfId="2373"/>
    <cellStyle name="Normal 18 2 2" xfId="2374"/>
    <cellStyle name="Normal 18 2 2 2" xfId="5157"/>
    <cellStyle name="Normal 18 2 3" xfId="5156"/>
    <cellStyle name="Normal 18 3" xfId="2375"/>
    <cellStyle name="Normal 18 3 2" xfId="5158"/>
    <cellStyle name="Normal 18 4" xfId="5155"/>
    <cellStyle name="Normal 19" xfId="2376"/>
    <cellStyle name="Normal 19 2" xfId="2377"/>
    <cellStyle name="Normal 19 2 2" xfId="2378"/>
    <cellStyle name="Normal 19 2 2 2" xfId="5161"/>
    <cellStyle name="Normal 19 2 3" xfId="5160"/>
    <cellStyle name="Normal 19 3" xfId="2379"/>
    <cellStyle name="Normal 19 3 2" xfId="5162"/>
    <cellStyle name="Normal 19 4" xfId="5159"/>
    <cellStyle name="Normal 2" xfId="46"/>
    <cellStyle name="Normal 2 10" xfId="2846"/>
    <cellStyle name="Normal 2 2" xfId="2380"/>
    <cellStyle name="Normal 2 2 2" xfId="2381"/>
    <cellStyle name="Normal 2 2 2 2" xfId="2382"/>
    <cellStyle name="Normal 2 3" xfId="2383"/>
    <cellStyle name="Normal 2 4" xfId="2384"/>
    <cellStyle name="Normal 2 5" xfId="2385"/>
    <cellStyle name="Normal 2 6" xfId="2386"/>
    <cellStyle name="Normal 2 7" xfId="2387"/>
    <cellStyle name="Normal 2 8" xfId="2388"/>
    <cellStyle name="Normal 2 9" xfId="2389"/>
    <cellStyle name="Normal 2 9 2" xfId="5163"/>
    <cellStyle name="Normal 2_Field Offices" xfId="2390"/>
    <cellStyle name="Normal 20" xfId="2391"/>
    <cellStyle name="Normal 20 2" xfId="2392"/>
    <cellStyle name="Normal 20 2 2" xfId="2393"/>
    <cellStyle name="Normal 20 2 2 2" xfId="2394"/>
    <cellStyle name="Normal 20 2 2 2 2" xfId="5167"/>
    <cellStyle name="Normal 20 2 2 3" xfId="5166"/>
    <cellStyle name="Normal 20 2 3" xfId="2395"/>
    <cellStyle name="Normal 20 2 3 2" xfId="5168"/>
    <cellStyle name="Normal 20 2 4" xfId="5165"/>
    <cellStyle name="Normal 20 3" xfId="2396"/>
    <cellStyle name="Normal 20 3 2" xfId="2397"/>
    <cellStyle name="Normal 20 3 2 2" xfId="5170"/>
    <cellStyle name="Normal 20 3 3" xfId="5169"/>
    <cellStyle name="Normal 20 4" xfId="2398"/>
    <cellStyle name="Normal 20 4 2" xfId="5171"/>
    <cellStyle name="Normal 20 5" xfId="5164"/>
    <cellStyle name="Normal 21" xfId="2399"/>
    <cellStyle name="Normal 22" xfId="2400"/>
    <cellStyle name="Normal 22 2" xfId="2401"/>
    <cellStyle name="Normal 22 2 2" xfId="5173"/>
    <cellStyle name="Normal 22 3" xfId="5172"/>
    <cellStyle name="Normal 23" xfId="2402"/>
    <cellStyle name="Normal 23 2" xfId="2403"/>
    <cellStyle name="Normal 23 2 2" xfId="5175"/>
    <cellStyle name="Normal 23 3" xfId="5174"/>
    <cellStyle name="Normal 24" xfId="2404"/>
    <cellStyle name="Normal 24 2" xfId="2405"/>
    <cellStyle name="Normal 24 2 2" xfId="5177"/>
    <cellStyle name="Normal 24 3" xfId="5176"/>
    <cellStyle name="Normal 25" xfId="2406"/>
    <cellStyle name="Normal 25 2" xfId="2407"/>
    <cellStyle name="Normal 25 2 2" xfId="5179"/>
    <cellStyle name="Normal 25 3" xfId="5178"/>
    <cellStyle name="Normal 26" xfId="2408"/>
    <cellStyle name="Normal 26 2" xfId="2409"/>
    <cellStyle name="Normal 26 2 2" xfId="5181"/>
    <cellStyle name="Normal 26 3" xfId="5180"/>
    <cellStyle name="Normal 27" xfId="2410"/>
    <cellStyle name="Normal 27 2" xfId="2411"/>
    <cellStyle name="Normal 27 2 2" xfId="5183"/>
    <cellStyle name="Normal 27 3" xfId="5182"/>
    <cellStyle name="Normal 28" xfId="2412"/>
    <cellStyle name="Normal 28 2" xfId="2413"/>
    <cellStyle name="Normal 28 2 2" xfId="5185"/>
    <cellStyle name="Normal 28 3" xfId="5184"/>
    <cellStyle name="Normal 29" xfId="2414"/>
    <cellStyle name="Normal 29 2" xfId="2415"/>
    <cellStyle name="Normal 29 2 2" xfId="5187"/>
    <cellStyle name="Normal 29 3" xfId="5186"/>
    <cellStyle name="Normal 3" xfId="49"/>
    <cellStyle name="Normal 3 2" xfId="2416"/>
    <cellStyle name="Normal 3 2 2" xfId="2848"/>
    <cellStyle name="Normal 3 2 3" xfId="5188"/>
    <cellStyle name="Normal 3 3" xfId="2417"/>
    <cellStyle name="Normal 3 3 2" xfId="5189"/>
    <cellStyle name="Normal 3 4" xfId="2844"/>
    <cellStyle name="Normal 3 5" xfId="2883"/>
    <cellStyle name="Normal 30" xfId="2418"/>
    <cellStyle name="Normal 30 2" xfId="2419"/>
    <cellStyle name="Normal 30 2 2" xfId="5191"/>
    <cellStyle name="Normal 30 3" xfId="5190"/>
    <cellStyle name="Normal 31" xfId="2420"/>
    <cellStyle name="Normal 31 2" xfId="2421"/>
    <cellStyle name="Normal 31 2 2" xfId="5193"/>
    <cellStyle name="Normal 31 3" xfId="5192"/>
    <cellStyle name="Normal 32" xfId="2422"/>
    <cellStyle name="Normal 32 2" xfId="2423"/>
    <cellStyle name="Normal 32 2 2" xfId="2850"/>
    <cellStyle name="Normal 32 2 2 2" xfId="5588"/>
    <cellStyle name="Normal 32 2 3" xfId="2860"/>
    <cellStyle name="Normal 32 3" xfId="2849"/>
    <cellStyle name="Normal 32 3 2" xfId="5587"/>
    <cellStyle name="Normal 32 4" xfId="2859"/>
    <cellStyle name="Normal 33" xfId="2424"/>
    <cellStyle name="Normal 33 2" xfId="2425"/>
    <cellStyle name="Normal 33 2 2" xfId="5195"/>
    <cellStyle name="Normal 33 3" xfId="5194"/>
    <cellStyle name="Normal 34" xfId="2426"/>
    <cellStyle name="Normal 34 2" xfId="2427"/>
    <cellStyle name="Normal 34 2 2" xfId="5197"/>
    <cellStyle name="Normal 34 3" xfId="5196"/>
    <cellStyle name="Normal 35" xfId="2428"/>
    <cellStyle name="Normal 35 2" xfId="2429"/>
    <cellStyle name="Normal 35 2 2" xfId="5199"/>
    <cellStyle name="Normal 35 3" xfId="5198"/>
    <cellStyle name="Normal 36" xfId="2430"/>
    <cellStyle name="Normal 36 2" xfId="2431"/>
    <cellStyle name="Normal 36 2 2" xfId="5201"/>
    <cellStyle name="Normal 36 3" xfId="5200"/>
    <cellStyle name="Normal 37" xfId="2432"/>
    <cellStyle name="Normal 37 2" xfId="2433"/>
    <cellStyle name="Normal 37 2 2" xfId="5203"/>
    <cellStyle name="Normal 37 3" xfId="5202"/>
    <cellStyle name="Normal 38" xfId="2434"/>
    <cellStyle name="Normal 38 2" xfId="2435"/>
    <cellStyle name="Normal 38 2 2" xfId="5205"/>
    <cellStyle name="Normal 38 3" xfId="5204"/>
    <cellStyle name="Normal 39" xfId="2436"/>
    <cellStyle name="Normal 4" xfId="2437"/>
    <cellStyle name="Normal 4 2" xfId="2438"/>
    <cellStyle name="Normal 4 2 2" xfId="2439"/>
    <cellStyle name="Normal 4 2 2 2" xfId="2440"/>
    <cellStyle name="Normal 4 2 2 2 2" xfId="2441"/>
    <cellStyle name="Normal 4 2 2 2 2 2" xfId="2442"/>
    <cellStyle name="Normal 4 2 2 2 2 2 2" xfId="2443"/>
    <cellStyle name="Normal 4 2 2 2 2 2 2 2" xfId="5211"/>
    <cellStyle name="Normal 4 2 2 2 2 2 3" xfId="5210"/>
    <cellStyle name="Normal 4 2 2 2 2 3" xfId="2444"/>
    <cellStyle name="Normal 4 2 2 2 2 3 2" xfId="5212"/>
    <cellStyle name="Normal 4 2 2 2 2 4" xfId="5209"/>
    <cellStyle name="Normal 4 2 2 2 3" xfId="2445"/>
    <cellStyle name="Normal 4 2 2 2 3 2" xfId="2446"/>
    <cellStyle name="Normal 4 2 2 2 3 2 2" xfId="5214"/>
    <cellStyle name="Normal 4 2 2 2 3 3" xfId="5213"/>
    <cellStyle name="Normal 4 2 2 2 4" xfId="2447"/>
    <cellStyle name="Normal 4 2 2 2 4 2" xfId="5215"/>
    <cellStyle name="Normal 4 2 2 2 5" xfId="5208"/>
    <cellStyle name="Normal 4 2 2 3" xfId="2448"/>
    <cellStyle name="Normal 4 2 2 3 2" xfId="2449"/>
    <cellStyle name="Normal 4 2 2 3 2 2" xfId="2450"/>
    <cellStyle name="Normal 4 2 2 3 2 2 2" xfId="5218"/>
    <cellStyle name="Normal 4 2 2 3 2 3" xfId="5217"/>
    <cellStyle name="Normal 4 2 2 3 3" xfId="2451"/>
    <cellStyle name="Normal 4 2 2 3 3 2" xfId="5219"/>
    <cellStyle name="Normal 4 2 2 3 4" xfId="5216"/>
    <cellStyle name="Normal 4 2 2 4" xfId="2452"/>
    <cellStyle name="Normal 4 2 2 4 2" xfId="2453"/>
    <cellStyle name="Normal 4 2 2 4 2 2" xfId="5221"/>
    <cellStyle name="Normal 4 2 2 4 3" xfId="5220"/>
    <cellStyle name="Normal 4 2 2 5" xfId="2454"/>
    <cellStyle name="Normal 4 2 2 5 2" xfId="5222"/>
    <cellStyle name="Normal 4 2 2 6" xfId="5207"/>
    <cellStyle name="Normal 4 2 3" xfId="2455"/>
    <cellStyle name="Normal 4 2 3 2" xfId="2456"/>
    <cellStyle name="Normal 4 2 3 2 2" xfId="2457"/>
    <cellStyle name="Normal 4 2 3 2 2 2" xfId="2458"/>
    <cellStyle name="Normal 4 2 3 2 2 2 2" xfId="5226"/>
    <cellStyle name="Normal 4 2 3 2 2 3" xfId="5225"/>
    <cellStyle name="Normal 4 2 3 2 3" xfId="2459"/>
    <cellStyle name="Normal 4 2 3 2 3 2" xfId="5227"/>
    <cellStyle name="Normal 4 2 3 2 4" xfId="5224"/>
    <cellStyle name="Normal 4 2 3 3" xfId="2460"/>
    <cellStyle name="Normal 4 2 3 3 2" xfId="2461"/>
    <cellStyle name="Normal 4 2 3 3 2 2" xfId="5229"/>
    <cellStyle name="Normal 4 2 3 3 3" xfId="5228"/>
    <cellStyle name="Normal 4 2 3 4" xfId="2462"/>
    <cellStyle name="Normal 4 2 3 4 2" xfId="5230"/>
    <cellStyle name="Normal 4 2 3 5" xfId="5223"/>
    <cellStyle name="Normal 4 2 4" xfId="2463"/>
    <cellStyle name="Normal 4 2 4 2" xfId="2464"/>
    <cellStyle name="Normal 4 2 4 2 2" xfId="2465"/>
    <cellStyle name="Normal 4 2 4 2 2 2" xfId="5233"/>
    <cellStyle name="Normal 4 2 4 2 3" xfId="5232"/>
    <cellStyle name="Normal 4 2 4 3" xfId="2466"/>
    <cellStyle name="Normal 4 2 4 3 2" xfId="5234"/>
    <cellStyle name="Normal 4 2 4 4" xfId="5231"/>
    <cellStyle name="Normal 4 2 5" xfId="2467"/>
    <cellStyle name="Normal 4 2 5 2" xfId="2468"/>
    <cellStyle name="Normal 4 2 5 2 2" xfId="5236"/>
    <cellStyle name="Normal 4 2 5 3" xfId="5235"/>
    <cellStyle name="Normal 4 2 6" xfId="2469"/>
    <cellStyle name="Normal 4 2 6 2" xfId="5237"/>
    <cellStyle name="Normal 4 2 7" xfId="2470"/>
    <cellStyle name="Normal 4 2 8" xfId="5206"/>
    <cellStyle name="Normal 4 3" xfId="2471"/>
    <cellStyle name="Normal 4 3 2" xfId="2472"/>
    <cellStyle name="Normal 4 3 2 2" xfId="2473"/>
    <cellStyle name="Normal 4 3 2 2 2" xfId="2474"/>
    <cellStyle name="Normal 4 3 2 2 2 2" xfId="2475"/>
    <cellStyle name="Normal 4 3 2 2 2 2 2" xfId="5242"/>
    <cellStyle name="Normal 4 3 2 2 2 3" xfId="5241"/>
    <cellStyle name="Normal 4 3 2 2 3" xfId="2476"/>
    <cellStyle name="Normal 4 3 2 2 3 2" xfId="5243"/>
    <cellStyle name="Normal 4 3 2 2 4" xfId="5240"/>
    <cellStyle name="Normal 4 3 2 3" xfId="2477"/>
    <cellStyle name="Normal 4 3 2 3 2" xfId="2478"/>
    <cellStyle name="Normal 4 3 2 3 2 2" xfId="5245"/>
    <cellStyle name="Normal 4 3 2 3 3" xfId="5244"/>
    <cellStyle name="Normal 4 3 2 4" xfId="2479"/>
    <cellStyle name="Normal 4 3 2 4 2" xfId="5246"/>
    <cellStyle name="Normal 4 3 2 5" xfId="5239"/>
    <cellStyle name="Normal 4 3 3" xfId="2480"/>
    <cellStyle name="Normal 4 3 3 2" xfId="2481"/>
    <cellStyle name="Normal 4 3 3 2 2" xfId="2482"/>
    <cellStyle name="Normal 4 3 3 2 2 2" xfId="5249"/>
    <cellStyle name="Normal 4 3 3 2 3" xfId="5248"/>
    <cellStyle name="Normal 4 3 3 3" xfId="2483"/>
    <cellStyle name="Normal 4 3 3 3 2" xfId="5250"/>
    <cellStyle name="Normal 4 3 3 4" xfId="5247"/>
    <cellStyle name="Normal 4 3 4" xfId="2484"/>
    <cellStyle name="Normal 4 3 4 2" xfId="2485"/>
    <cellStyle name="Normal 4 3 4 2 2" xfId="5252"/>
    <cellStyle name="Normal 4 3 4 3" xfId="5251"/>
    <cellStyle name="Normal 4 3 5" xfId="2486"/>
    <cellStyle name="Normal 4 3 5 2" xfId="5253"/>
    <cellStyle name="Normal 4 3 6" xfId="5238"/>
    <cellStyle name="Normal 4 4" xfId="2487"/>
    <cellStyle name="Normal 4 4 2" xfId="2488"/>
    <cellStyle name="Normal 4 4 2 2" xfId="2489"/>
    <cellStyle name="Normal 4 4 2 2 2" xfId="2490"/>
    <cellStyle name="Normal 4 4 2 2 2 2" xfId="5257"/>
    <cellStyle name="Normal 4 4 2 2 3" xfId="5256"/>
    <cellStyle name="Normal 4 4 2 3" xfId="2491"/>
    <cellStyle name="Normal 4 4 2 3 2" xfId="5258"/>
    <cellStyle name="Normal 4 4 2 4" xfId="5255"/>
    <cellStyle name="Normal 4 4 3" xfId="2492"/>
    <cellStyle name="Normal 4 4 3 2" xfId="2493"/>
    <cellStyle name="Normal 4 4 3 2 2" xfId="5260"/>
    <cellStyle name="Normal 4 4 3 3" xfId="5259"/>
    <cellStyle name="Normal 4 4 4" xfId="2494"/>
    <cellStyle name="Normal 4 4 4 2" xfId="5261"/>
    <cellStyle name="Normal 4 4 5" xfId="5254"/>
    <cellStyle name="Normal 4 5" xfId="2495"/>
    <cellStyle name="Normal 4 5 2" xfId="2496"/>
    <cellStyle name="Normal 4 5 2 2" xfId="2497"/>
    <cellStyle name="Normal 4 5 2 2 2" xfId="5264"/>
    <cellStyle name="Normal 4 5 2 3" xfId="5263"/>
    <cellStyle name="Normal 4 5 3" xfId="2498"/>
    <cellStyle name="Normal 4 5 3 2" xfId="5265"/>
    <cellStyle name="Normal 4 5 4" xfId="5262"/>
    <cellStyle name="Normal 4 6" xfId="2499"/>
    <cellStyle name="Normal 4 6 2" xfId="2500"/>
    <cellStyle name="Normal 4 6 2 2" xfId="5267"/>
    <cellStyle name="Normal 4 6 3" xfId="5266"/>
    <cellStyle name="Normal 4 7" xfId="2501"/>
    <cellStyle name="Normal 4 7 2" xfId="5268"/>
    <cellStyle name="Normal 40" xfId="2502"/>
    <cellStyle name="Normal 41" xfId="2838"/>
    <cellStyle name="Normal 41 2" xfId="5579"/>
    <cellStyle name="Normal 42" xfId="2855"/>
    <cellStyle name="Normal 43" xfId="2878"/>
    <cellStyle name="Normal 44" xfId="41"/>
    <cellStyle name="Normal 5" xfId="2503"/>
    <cellStyle name="Normal 5 2" xfId="2504"/>
    <cellStyle name="Normal 5 2 2" xfId="2851"/>
    <cellStyle name="Normal 5 2 2 2" xfId="5589"/>
    <cellStyle name="Normal 5 2 3" xfId="2861"/>
    <cellStyle name="Normal 5 3" xfId="2505"/>
    <cellStyle name="Normal 5 3 2" xfId="5269"/>
    <cellStyle name="Normal 5 4" xfId="2845"/>
    <cellStyle name="Normal 5 4 2" xfId="5585"/>
    <cellStyle name="Normal 5 5" xfId="2856"/>
    <cellStyle name="Normal 6" xfId="2506"/>
    <cellStyle name="Normal 6 2" xfId="2507"/>
    <cellStyle name="Normal 6 2 2" xfId="2508"/>
    <cellStyle name="Normal 6 2 2 2" xfId="2509"/>
    <cellStyle name="Normal 6 2 2 2 2" xfId="2510"/>
    <cellStyle name="Normal 6 2 2 2 2 2" xfId="2511"/>
    <cellStyle name="Normal 6 2 2 2 2 2 2" xfId="5273"/>
    <cellStyle name="Normal 6 2 2 2 2 3" xfId="5272"/>
    <cellStyle name="Normal 6 2 2 2 3" xfId="2512"/>
    <cellStyle name="Normal 6 2 2 2 3 2" xfId="5274"/>
    <cellStyle name="Normal 6 2 2 2 4" xfId="5271"/>
    <cellStyle name="Normal 6 2 2 3" xfId="2513"/>
    <cellStyle name="Normal 6 2 2 3 2" xfId="2514"/>
    <cellStyle name="Normal 6 2 2 3 2 2" xfId="5276"/>
    <cellStyle name="Normal 6 2 2 3 3" xfId="5275"/>
    <cellStyle name="Normal 6 2 2 4" xfId="2515"/>
    <cellStyle name="Normal 6 2 2 4 2" xfId="5277"/>
    <cellStyle name="Normal 6 2 2 5" xfId="5270"/>
    <cellStyle name="Normal 6 2 3" xfId="2516"/>
    <cellStyle name="Normal 6 2 3 2" xfId="2517"/>
    <cellStyle name="Normal 6 2 3 2 2" xfId="2518"/>
    <cellStyle name="Normal 6 2 3 2 2 2" xfId="5280"/>
    <cellStyle name="Normal 6 2 3 2 3" xfId="5279"/>
    <cellStyle name="Normal 6 2 3 3" xfId="2519"/>
    <cellStyle name="Normal 6 2 3 3 2" xfId="5281"/>
    <cellStyle name="Normal 6 2 3 4" xfId="5278"/>
    <cellStyle name="Normal 6 2 4" xfId="2520"/>
    <cellStyle name="Normal 6 2 4 2" xfId="2521"/>
    <cellStyle name="Normal 6 2 4 2 2" xfId="5283"/>
    <cellStyle name="Normal 6 2 4 3" xfId="5282"/>
    <cellStyle name="Normal 6 2 5" xfId="2522"/>
    <cellStyle name="Normal 6 2 5 2" xfId="5284"/>
    <cellStyle name="Normal 6 3" xfId="2523"/>
    <cellStyle name="Normal 6 3 2" xfId="2524"/>
    <cellStyle name="Normal 6 3 2 2" xfId="2525"/>
    <cellStyle name="Normal 6 3 2 2 2" xfId="2526"/>
    <cellStyle name="Normal 6 3 2 2 2 2" xfId="5288"/>
    <cellStyle name="Normal 6 3 2 2 3" xfId="5287"/>
    <cellStyle name="Normal 6 3 2 3" xfId="2527"/>
    <cellStyle name="Normal 6 3 2 3 2" xfId="5289"/>
    <cellStyle name="Normal 6 3 2 4" xfId="5286"/>
    <cellStyle name="Normal 6 3 3" xfId="2528"/>
    <cellStyle name="Normal 6 3 3 2" xfId="2529"/>
    <cellStyle name="Normal 6 3 3 2 2" xfId="5291"/>
    <cellStyle name="Normal 6 3 3 3" xfId="5290"/>
    <cellStyle name="Normal 6 3 4" xfId="2530"/>
    <cellStyle name="Normal 6 3 4 2" xfId="5292"/>
    <cellStyle name="Normal 6 3 5" xfId="5285"/>
    <cellStyle name="Normal 6 4" xfId="2531"/>
    <cellStyle name="Normal 6 4 2" xfId="2532"/>
    <cellStyle name="Normal 6 4 2 2" xfId="2533"/>
    <cellStyle name="Normal 6 4 2 2 2" xfId="5295"/>
    <cellStyle name="Normal 6 4 2 3" xfId="5294"/>
    <cellStyle name="Normal 6 4 3" xfId="2534"/>
    <cellStyle name="Normal 6 4 3 2" xfId="5296"/>
    <cellStyle name="Normal 6 4 4" xfId="5293"/>
    <cellStyle name="Normal 6 5" xfId="2535"/>
    <cellStyle name="Normal 6 5 2" xfId="2536"/>
    <cellStyle name="Normal 6 5 2 2" xfId="5298"/>
    <cellStyle name="Normal 6 5 3" xfId="5297"/>
    <cellStyle name="Normal 6 6" xfId="2537"/>
    <cellStyle name="Normal 6 6 2" xfId="5299"/>
    <cellStyle name="Normal 7" xfId="2538"/>
    <cellStyle name="Normal 7 2" xfId="2539"/>
    <cellStyle name="Normal 7 2 2" xfId="2540"/>
    <cellStyle name="Normal 7 2 2 2" xfId="2541"/>
    <cellStyle name="Normal 7 2 2 2 2" xfId="2542"/>
    <cellStyle name="Normal 7 2 2 2 2 2" xfId="2543"/>
    <cellStyle name="Normal 7 2 2 2 2 2 2" xfId="5303"/>
    <cellStyle name="Normal 7 2 2 2 2 3" xfId="5302"/>
    <cellStyle name="Normal 7 2 2 2 3" xfId="2544"/>
    <cellStyle name="Normal 7 2 2 2 3 2" xfId="5304"/>
    <cellStyle name="Normal 7 2 2 2 4" xfId="5301"/>
    <cellStyle name="Normal 7 2 2 3" xfId="2545"/>
    <cellStyle name="Normal 7 2 2 3 2" xfId="2546"/>
    <cellStyle name="Normal 7 2 2 3 2 2" xfId="5306"/>
    <cellStyle name="Normal 7 2 2 3 3" xfId="5305"/>
    <cellStyle name="Normal 7 2 2 4" xfId="2547"/>
    <cellStyle name="Normal 7 2 2 4 2" xfId="5307"/>
    <cellStyle name="Normal 7 2 2 5" xfId="5300"/>
    <cellStyle name="Normal 7 2 3" xfId="2548"/>
    <cellStyle name="Normal 7 2 3 2" xfId="2549"/>
    <cellStyle name="Normal 7 2 3 2 2" xfId="2550"/>
    <cellStyle name="Normal 7 2 3 2 2 2" xfId="5310"/>
    <cellStyle name="Normal 7 2 3 2 3" xfId="5309"/>
    <cellStyle name="Normal 7 2 3 3" xfId="2551"/>
    <cellStyle name="Normal 7 2 3 3 2" xfId="5311"/>
    <cellStyle name="Normal 7 2 3 4" xfId="5308"/>
    <cellStyle name="Normal 7 2 4" xfId="2552"/>
    <cellStyle name="Normal 7 2 4 2" xfId="2553"/>
    <cellStyle name="Normal 7 2 4 2 2" xfId="5313"/>
    <cellStyle name="Normal 7 2 4 3" xfId="5312"/>
    <cellStyle name="Normal 7 2 5" xfId="2554"/>
    <cellStyle name="Normal 7 2 5 2" xfId="5314"/>
    <cellStyle name="Normal 7 3" xfId="2555"/>
    <cellStyle name="Normal 7 3 2" xfId="2556"/>
    <cellStyle name="Normal 7 3 2 2" xfId="2557"/>
    <cellStyle name="Normal 7 3 2 2 2" xfId="2558"/>
    <cellStyle name="Normal 7 3 2 2 2 2" xfId="5318"/>
    <cellStyle name="Normal 7 3 2 2 3" xfId="5317"/>
    <cellStyle name="Normal 7 3 2 3" xfId="2559"/>
    <cellStyle name="Normal 7 3 2 3 2" xfId="5319"/>
    <cellStyle name="Normal 7 3 2 4" xfId="5316"/>
    <cellStyle name="Normal 7 3 3" xfId="2560"/>
    <cellStyle name="Normal 7 3 3 2" xfId="2561"/>
    <cellStyle name="Normal 7 3 3 2 2" xfId="5321"/>
    <cellStyle name="Normal 7 3 3 3" xfId="5320"/>
    <cellStyle name="Normal 7 3 4" xfId="2562"/>
    <cellStyle name="Normal 7 3 4 2" xfId="5322"/>
    <cellStyle name="Normal 7 3 5" xfId="5315"/>
    <cellStyle name="Normal 7 4" xfId="2563"/>
    <cellStyle name="Normal 7 4 2" xfId="2564"/>
    <cellStyle name="Normal 7 4 2 2" xfId="2565"/>
    <cellStyle name="Normal 7 4 2 2 2" xfId="5325"/>
    <cellStyle name="Normal 7 4 2 3" xfId="5324"/>
    <cellStyle name="Normal 7 4 3" xfId="2566"/>
    <cellStyle name="Normal 7 4 3 2" xfId="5326"/>
    <cellStyle name="Normal 7 4 4" xfId="5323"/>
    <cellStyle name="Normal 7 5" xfId="2567"/>
    <cellStyle name="Normal 7 5 2" xfId="2568"/>
    <cellStyle name="Normal 7 5 2 2" xfId="5328"/>
    <cellStyle name="Normal 7 5 3" xfId="5327"/>
    <cellStyle name="Normal 7 6" xfId="2569"/>
    <cellStyle name="Normal 7 6 2" xfId="5329"/>
    <cellStyle name="Normal 8" xfId="2570"/>
    <cellStyle name="Normal 8 2" xfId="2571"/>
    <cellStyle name="Normal 8 2 2" xfId="2572"/>
    <cellStyle name="Normal 8 2 2 2" xfId="2573"/>
    <cellStyle name="Normal 8 2 2 2 2" xfId="2574"/>
    <cellStyle name="Normal 8 2 2 2 2 2" xfId="2575"/>
    <cellStyle name="Normal 8 2 2 2 2 2 2" xfId="5334"/>
    <cellStyle name="Normal 8 2 2 2 2 3" xfId="5333"/>
    <cellStyle name="Normal 8 2 2 2 3" xfId="2576"/>
    <cellStyle name="Normal 8 2 2 2 3 2" xfId="5335"/>
    <cellStyle name="Normal 8 2 2 2 4" xfId="5332"/>
    <cellStyle name="Normal 8 2 2 3" xfId="2577"/>
    <cellStyle name="Normal 8 2 2 3 2" xfId="2578"/>
    <cellStyle name="Normal 8 2 2 3 2 2" xfId="5337"/>
    <cellStyle name="Normal 8 2 2 3 3" xfId="5336"/>
    <cellStyle name="Normal 8 2 2 4" xfId="2579"/>
    <cellStyle name="Normal 8 2 2 4 2" xfId="5338"/>
    <cellStyle name="Normal 8 2 2 5" xfId="5331"/>
    <cellStyle name="Normal 8 2 3" xfId="2580"/>
    <cellStyle name="Normal 8 2 3 2" xfId="2581"/>
    <cellStyle name="Normal 8 2 3 2 2" xfId="2582"/>
    <cellStyle name="Normal 8 2 3 2 2 2" xfId="5341"/>
    <cellStyle name="Normal 8 2 3 2 3" xfId="5340"/>
    <cellStyle name="Normal 8 2 3 3" xfId="2583"/>
    <cellStyle name="Normal 8 2 3 3 2" xfId="5342"/>
    <cellStyle name="Normal 8 2 3 4" xfId="5339"/>
    <cellStyle name="Normal 8 2 4" xfId="2584"/>
    <cellStyle name="Normal 8 2 4 2" xfId="2585"/>
    <cellStyle name="Normal 8 2 4 2 2" xfId="5344"/>
    <cellStyle name="Normal 8 2 4 3" xfId="5343"/>
    <cellStyle name="Normal 8 2 5" xfId="2586"/>
    <cellStyle name="Normal 8 2 5 2" xfId="5345"/>
    <cellStyle name="Normal 8 2 6" xfId="5330"/>
    <cellStyle name="Normal 8 3" xfId="2587"/>
    <cellStyle name="Normal 8 3 2" xfId="2588"/>
    <cellStyle name="Normal 8 3 2 2" xfId="2589"/>
    <cellStyle name="Normal 8 3 2 2 2" xfId="2590"/>
    <cellStyle name="Normal 8 3 2 2 2 2" xfId="5349"/>
    <cellStyle name="Normal 8 3 2 2 3" xfId="5348"/>
    <cellStyle name="Normal 8 3 2 3" xfId="2591"/>
    <cellStyle name="Normal 8 3 2 3 2" xfId="5350"/>
    <cellStyle name="Normal 8 3 2 4" xfId="5347"/>
    <cellStyle name="Normal 8 3 3" xfId="2592"/>
    <cellStyle name="Normal 8 3 3 2" xfId="2593"/>
    <cellStyle name="Normal 8 3 3 2 2" xfId="5352"/>
    <cellStyle name="Normal 8 3 3 3" xfId="5351"/>
    <cellStyle name="Normal 8 3 4" xfId="2594"/>
    <cellStyle name="Normal 8 3 4 2" xfId="5353"/>
    <cellStyle name="Normal 8 3 5" xfId="5346"/>
    <cellStyle name="Normal 8 4" xfId="2595"/>
    <cellStyle name="Normal 8 4 2" xfId="2596"/>
    <cellStyle name="Normal 8 4 2 2" xfId="2597"/>
    <cellStyle name="Normal 8 4 2 2 2" xfId="5356"/>
    <cellStyle name="Normal 8 4 2 3" xfId="5355"/>
    <cellStyle name="Normal 8 4 3" xfId="2598"/>
    <cellStyle name="Normal 8 4 3 2" xfId="5357"/>
    <cellStyle name="Normal 8 4 4" xfId="5354"/>
    <cellStyle name="Normal 8 5" xfId="2599"/>
    <cellStyle name="Normal 8 5 2" xfId="2600"/>
    <cellStyle name="Normal 8 5 2 2" xfId="5359"/>
    <cellStyle name="Normal 8 5 3" xfId="5358"/>
    <cellStyle name="Normal 8 6" xfId="2601"/>
    <cellStyle name="Normal 8 6 2" xfId="5360"/>
    <cellStyle name="Normal 8 7" xfId="2852"/>
    <cellStyle name="Normal 8 7 2" xfId="5590"/>
    <cellStyle name="Normal 8 8" xfId="2862"/>
    <cellStyle name="Normal 9" xfId="2602"/>
    <cellStyle name="Normal 9 2" xfId="2854"/>
    <cellStyle name="Normal 9 2 2" xfId="5592"/>
    <cellStyle name="Normal 9 3" xfId="2865"/>
    <cellStyle name="Note 10" xfId="2603"/>
    <cellStyle name="Note 10 2" xfId="2604"/>
    <cellStyle name="Note 10 2 2" xfId="2605"/>
    <cellStyle name="Note 10 2 2 2" xfId="5363"/>
    <cellStyle name="Note 10 2 3" xfId="5362"/>
    <cellStyle name="Note 10 3" xfId="2606"/>
    <cellStyle name="Note 10 3 2" xfId="5364"/>
    <cellStyle name="Note 10 4" xfId="5361"/>
    <cellStyle name="Note 11" xfId="2607"/>
    <cellStyle name="Note 11 2" xfId="2608"/>
    <cellStyle name="Note 11 2 2" xfId="2609"/>
    <cellStyle name="Note 11 2 2 2" xfId="5367"/>
    <cellStyle name="Note 11 2 3" xfId="5366"/>
    <cellStyle name="Note 11 3" xfId="2610"/>
    <cellStyle name="Note 11 3 2" xfId="5368"/>
    <cellStyle name="Note 11 4" xfId="5365"/>
    <cellStyle name="Note 12" xfId="2611"/>
    <cellStyle name="Note 12 2" xfId="2612"/>
    <cellStyle name="Note 12 2 2" xfId="5370"/>
    <cellStyle name="Note 12 3" xfId="5369"/>
    <cellStyle name="Note 13" xfId="2613"/>
    <cellStyle name="Note 13 2" xfId="2614"/>
    <cellStyle name="Note 13 2 2" xfId="5372"/>
    <cellStyle name="Note 13 3" xfId="5371"/>
    <cellStyle name="Note 14" xfId="2615"/>
    <cellStyle name="Note 14 2" xfId="2616"/>
    <cellStyle name="Note 14 2 2" xfId="5374"/>
    <cellStyle name="Note 14 3" xfId="5373"/>
    <cellStyle name="Note 15" xfId="2617"/>
    <cellStyle name="Note 15 2" xfId="2618"/>
    <cellStyle name="Note 15 2 2" xfId="5376"/>
    <cellStyle name="Note 15 3" xfId="5375"/>
    <cellStyle name="Note 16" xfId="2619"/>
    <cellStyle name="Note 16 2" xfId="2620"/>
    <cellStyle name="Note 16 2 2" xfId="5378"/>
    <cellStyle name="Note 16 3" xfId="5377"/>
    <cellStyle name="Note 17" xfId="2621"/>
    <cellStyle name="Note 17 2" xfId="2622"/>
    <cellStyle name="Note 17 2 2" xfId="5380"/>
    <cellStyle name="Note 17 3" xfId="5379"/>
    <cellStyle name="Note 18" xfId="2623"/>
    <cellStyle name="Note 18 2" xfId="2624"/>
    <cellStyle name="Note 18 2 2" xfId="5382"/>
    <cellStyle name="Note 18 3" xfId="5381"/>
    <cellStyle name="Note 19" xfId="2625"/>
    <cellStyle name="Note 19 2" xfId="2626"/>
    <cellStyle name="Note 19 2 2" xfId="5384"/>
    <cellStyle name="Note 19 3" xfId="5383"/>
    <cellStyle name="Note 2" xfId="2627"/>
    <cellStyle name="Note 2 2" xfId="2628"/>
    <cellStyle name="Note 2 2 2" xfId="2629"/>
    <cellStyle name="Note 2 2 2 2" xfId="2630"/>
    <cellStyle name="Note 2 2 2 2 2" xfId="2631"/>
    <cellStyle name="Note 2 2 2 2 2 2" xfId="2632"/>
    <cellStyle name="Note 2 2 2 2 2 2 2" xfId="2633"/>
    <cellStyle name="Note 2 2 2 2 2 2 2 2" xfId="5391"/>
    <cellStyle name="Note 2 2 2 2 2 2 3" xfId="5390"/>
    <cellStyle name="Note 2 2 2 2 2 3" xfId="2634"/>
    <cellStyle name="Note 2 2 2 2 2 3 2" xfId="5392"/>
    <cellStyle name="Note 2 2 2 2 2 4" xfId="5389"/>
    <cellStyle name="Note 2 2 2 2 3" xfId="2635"/>
    <cellStyle name="Note 2 2 2 2 3 2" xfId="2636"/>
    <cellStyle name="Note 2 2 2 2 3 2 2" xfId="5394"/>
    <cellStyle name="Note 2 2 2 2 3 3" xfId="5393"/>
    <cellStyle name="Note 2 2 2 2 4" xfId="2637"/>
    <cellStyle name="Note 2 2 2 2 4 2" xfId="5395"/>
    <cellStyle name="Note 2 2 2 2 5" xfId="5388"/>
    <cellStyle name="Note 2 2 2 3" xfId="2638"/>
    <cellStyle name="Note 2 2 2 3 2" xfId="2639"/>
    <cellStyle name="Note 2 2 2 3 2 2" xfId="2640"/>
    <cellStyle name="Note 2 2 2 3 2 2 2" xfId="5398"/>
    <cellStyle name="Note 2 2 2 3 2 3" xfId="5397"/>
    <cellStyle name="Note 2 2 2 3 3" xfId="2641"/>
    <cellStyle name="Note 2 2 2 3 3 2" xfId="5399"/>
    <cellStyle name="Note 2 2 2 3 4" xfId="5396"/>
    <cellStyle name="Note 2 2 2 4" xfId="2642"/>
    <cellStyle name="Note 2 2 2 4 2" xfId="2643"/>
    <cellStyle name="Note 2 2 2 4 2 2" xfId="5401"/>
    <cellStyle name="Note 2 2 2 4 3" xfId="5400"/>
    <cellStyle name="Note 2 2 2 5" xfId="2644"/>
    <cellStyle name="Note 2 2 2 5 2" xfId="5402"/>
    <cellStyle name="Note 2 2 2 6" xfId="5387"/>
    <cellStyle name="Note 2 2 3" xfId="2645"/>
    <cellStyle name="Note 2 2 3 2" xfId="2646"/>
    <cellStyle name="Note 2 2 3 2 2" xfId="2647"/>
    <cellStyle name="Note 2 2 3 2 2 2" xfId="2648"/>
    <cellStyle name="Note 2 2 3 2 2 2 2" xfId="5406"/>
    <cellStyle name="Note 2 2 3 2 2 3" xfId="5405"/>
    <cellStyle name="Note 2 2 3 2 3" xfId="2649"/>
    <cellStyle name="Note 2 2 3 2 3 2" xfId="5407"/>
    <cellStyle name="Note 2 2 3 2 4" xfId="5404"/>
    <cellStyle name="Note 2 2 3 3" xfId="2650"/>
    <cellStyle name="Note 2 2 3 3 2" xfId="2651"/>
    <cellStyle name="Note 2 2 3 3 2 2" xfId="5409"/>
    <cellStyle name="Note 2 2 3 3 3" xfId="5408"/>
    <cellStyle name="Note 2 2 3 4" xfId="2652"/>
    <cellStyle name="Note 2 2 3 4 2" xfId="5410"/>
    <cellStyle name="Note 2 2 3 5" xfId="5403"/>
    <cellStyle name="Note 2 2 4" xfId="2653"/>
    <cellStyle name="Note 2 2 4 2" xfId="2654"/>
    <cellStyle name="Note 2 2 4 2 2" xfId="2655"/>
    <cellStyle name="Note 2 2 4 2 2 2" xfId="5413"/>
    <cellStyle name="Note 2 2 4 2 3" xfId="5412"/>
    <cellStyle name="Note 2 2 4 3" xfId="2656"/>
    <cellStyle name="Note 2 2 4 3 2" xfId="5414"/>
    <cellStyle name="Note 2 2 4 4" xfId="5411"/>
    <cellStyle name="Note 2 2 5" xfId="2657"/>
    <cellStyle name="Note 2 2 5 2" xfId="2658"/>
    <cellStyle name="Note 2 2 5 2 2" xfId="5416"/>
    <cellStyle name="Note 2 2 5 3" xfId="5415"/>
    <cellStyle name="Note 2 2 6" xfId="2659"/>
    <cellStyle name="Note 2 2 6 2" xfId="5417"/>
    <cellStyle name="Note 2 2 7" xfId="5386"/>
    <cellStyle name="Note 2 3" xfId="2660"/>
    <cellStyle name="Note 2 3 2" xfId="2661"/>
    <cellStyle name="Note 2 3 2 2" xfId="2662"/>
    <cellStyle name="Note 2 3 2 2 2" xfId="2663"/>
    <cellStyle name="Note 2 3 2 2 2 2" xfId="2664"/>
    <cellStyle name="Note 2 3 2 2 2 2 2" xfId="5422"/>
    <cellStyle name="Note 2 3 2 2 2 3" xfId="5421"/>
    <cellStyle name="Note 2 3 2 2 3" xfId="2665"/>
    <cellStyle name="Note 2 3 2 2 3 2" xfId="5423"/>
    <cellStyle name="Note 2 3 2 2 4" xfId="5420"/>
    <cellStyle name="Note 2 3 2 3" xfId="2666"/>
    <cellStyle name="Note 2 3 2 3 2" xfId="2667"/>
    <cellStyle name="Note 2 3 2 3 2 2" xfId="5425"/>
    <cellStyle name="Note 2 3 2 3 3" xfId="5424"/>
    <cellStyle name="Note 2 3 2 4" xfId="2668"/>
    <cellStyle name="Note 2 3 2 4 2" xfId="5426"/>
    <cellStyle name="Note 2 3 2 5" xfId="5419"/>
    <cellStyle name="Note 2 3 3" xfId="2669"/>
    <cellStyle name="Note 2 3 3 2" xfId="2670"/>
    <cellStyle name="Note 2 3 3 2 2" xfId="2671"/>
    <cellStyle name="Note 2 3 3 2 2 2" xfId="5429"/>
    <cellStyle name="Note 2 3 3 2 3" xfId="5428"/>
    <cellStyle name="Note 2 3 3 3" xfId="2672"/>
    <cellStyle name="Note 2 3 3 3 2" xfId="5430"/>
    <cellStyle name="Note 2 3 3 4" xfId="5427"/>
    <cellStyle name="Note 2 3 4" xfId="2673"/>
    <cellStyle name="Note 2 3 4 2" xfId="2674"/>
    <cellStyle name="Note 2 3 4 2 2" xfId="5432"/>
    <cellStyle name="Note 2 3 4 3" xfId="5431"/>
    <cellStyle name="Note 2 3 5" xfId="2675"/>
    <cellStyle name="Note 2 3 5 2" xfId="5433"/>
    <cellStyle name="Note 2 3 6" xfId="5418"/>
    <cellStyle name="Note 2 4" xfId="2676"/>
    <cellStyle name="Note 2 4 2" xfId="2677"/>
    <cellStyle name="Note 2 4 2 2" xfId="2678"/>
    <cellStyle name="Note 2 4 2 2 2" xfId="2679"/>
    <cellStyle name="Note 2 4 2 2 2 2" xfId="5437"/>
    <cellStyle name="Note 2 4 2 2 3" xfId="5436"/>
    <cellStyle name="Note 2 4 2 3" xfId="2680"/>
    <cellStyle name="Note 2 4 2 3 2" xfId="5438"/>
    <cellStyle name="Note 2 4 2 4" xfId="5435"/>
    <cellStyle name="Note 2 4 3" xfId="2681"/>
    <cellStyle name="Note 2 4 3 2" xfId="2682"/>
    <cellStyle name="Note 2 4 3 2 2" xfId="5440"/>
    <cellStyle name="Note 2 4 3 3" xfId="5439"/>
    <cellStyle name="Note 2 4 4" xfId="2683"/>
    <cellStyle name="Note 2 4 4 2" xfId="5441"/>
    <cellStyle name="Note 2 4 5" xfId="5434"/>
    <cellStyle name="Note 2 5" xfId="2684"/>
    <cellStyle name="Note 2 5 2" xfId="2685"/>
    <cellStyle name="Note 2 5 2 2" xfId="2686"/>
    <cellStyle name="Note 2 5 2 2 2" xfId="5444"/>
    <cellStyle name="Note 2 5 2 3" xfId="5443"/>
    <cellStyle name="Note 2 5 3" xfId="2687"/>
    <cellStyle name="Note 2 5 3 2" xfId="5445"/>
    <cellStyle name="Note 2 5 4" xfId="5442"/>
    <cellStyle name="Note 2 6" xfId="2688"/>
    <cellStyle name="Note 2 6 2" xfId="2689"/>
    <cellStyle name="Note 2 6 2 2" xfId="5447"/>
    <cellStyle name="Note 2 6 3" xfId="5446"/>
    <cellStyle name="Note 2 7" xfId="2690"/>
    <cellStyle name="Note 2 7 2" xfId="5448"/>
    <cellStyle name="Note 2 8" xfId="5385"/>
    <cellStyle name="Note 20" xfId="2691"/>
    <cellStyle name="Note 20 2" xfId="2692"/>
    <cellStyle name="Note 20 2 2" xfId="5450"/>
    <cellStyle name="Note 20 3" xfId="5449"/>
    <cellStyle name="Note 21" xfId="2693"/>
    <cellStyle name="Note 21 2" xfId="2694"/>
    <cellStyle name="Note 21 2 2" xfId="5452"/>
    <cellStyle name="Note 21 3" xfId="5451"/>
    <cellStyle name="Note 22" xfId="2695"/>
    <cellStyle name="Note 22 2" xfId="2696"/>
    <cellStyle name="Note 22 2 2" xfId="5454"/>
    <cellStyle name="Note 22 3" xfId="5453"/>
    <cellStyle name="Note 23" xfId="2697"/>
    <cellStyle name="Note 23 2" xfId="2698"/>
    <cellStyle name="Note 23 2 2" xfId="5456"/>
    <cellStyle name="Note 23 3" xfId="5455"/>
    <cellStyle name="Note 24" xfId="2699"/>
    <cellStyle name="Note 24 2" xfId="2700"/>
    <cellStyle name="Note 24 2 2" xfId="5458"/>
    <cellStyle name="Note 24 3" xfId="5457"/>
    <cellStyle name="Note 25" xfId="2701"/>
    <cellStyle name="Note 25 2" xfId="2702"/>
    <cellStyle name="Note 25 2 2" xfId="5460"/>
    <cellStyle name="Note 25 3" xfId="5459"/>
    <cellStyle name="Note 26" xfId="2703"/>
    <cellStyle name="Note 26 2" xfId="2704"/>
    <cellStyle name="Note 26 2 2" xfId="5462"/>
    <cellStyle name="Note 26 3" xfId="5461"/>
    <cellStyle name="Note 27" xfId="2705"/>
    <cellStyle name="Note 27 2" xfId="5463"/>
    <cellStyle name="Note 28" xfId="2843"/>
    <cellStyle name="Note 28 2" xfId="5584"/>
    <cellStyle name="Note 3" xfId="2706"/>
    <cellStyle name="Note 3 2" xfId="2707"/>
    <cellStyle name="Note 3 2 2" xfId="2708"/>
    <cellStyle name="Note 3 2 2 2" xfId="2709"/>
    <cellStyle name="Note 3 2 2 2 2" xfId="2710"/>
    <cellStyle name="Note 3 2 2 2 2 2" xfId="2711"/>
    <cellStyle name="Note 3 2 2 2 2 2 2" xfId="5469"/>
    <cellStyle name="Note 3 2 2 2 2 3" xfId="5468"/>
    <cellStyle name="Note 3 2 2 2 3" xfId="2712"/>
    <cellStyle name="Note 3 2 2 2 3 2" xfId="5470"/>
    <cellStyle name="Note 3 2 2 2 4" xfId="5467"/>
    <cellStyle name="Note 3 2 2 3" xfId="2713"/>
    <cellStyle name="Note 3 2 2 3 2" xfId="2714"/>
    <cellStyle name="Note 3 2 2 3 2 2" xfId="5472"/>
    <cellStyle name="Note 3 2 2 3 3" xfId="5471"/>
    <cellStyle name="Note 3 2 2 4" xfId="2715"/>
    <cellStyle name="Note 3 2 2 4 2" xfId="5473"/>
    <cellStyle name="Note 3 2 2 5" xfId="5466"/>
    <cellStyle name="Note 3 2 3" xfId="2716"/>
    <cellStyle name="Note 3 2 3 2" xfId="2717"/>
    <cellStyle name="Note 3 2 3 2 2" xfId="2718"/>
    <cellStyle name="Note 3 2 3 2 2 2" xfId="5476"/>
    <cellStyle name="Note 3 2 3 2 3" xfId="5475"/>
    <cellStyle name="Note 3 2 3 3" xfId="2719"/>
    <cellStyle name="Note 3 2 3 3 2" xfId="5477"/>
    <cellStyle name="Note 3 2 3 4" xfId="5474"/>
    <cellStyle name="Note 3 2 4" xfId="2720"/>
    <cellStyle name="Note 3 2 4 2" xfId="2721"/>
    <cellStyle name="Note 3 2 4 2 2" xfId="5479"/>
    <cellStyle name="Note 3 2 4 3" xfId="5478"/>
    <cellStyle name="Note 3 2 5" xfId="2722"/>
    <cellStyle name="Note 3 2 5 2" xfId="5480"/>
    <cellStyle name="Note 3 2 6" xfId="5465"/>
    <cellStyle name="Note 3 3" xfId="2723"/>
    <cellStyle name="Note 3 3 2" xfId="2724"/>
    <cellStyle name="Note 3 3 2 2" xfId="2725"/>
    <cellStyle name="Note 3 3 2 2 2" xfId="2726"/>
    <cellStyle name="Note 3 3 2 2 2 2" xfId="5484"/>
    <cellStyle name="Note 3 3 2 2 3" xfId="5483"/>
    <cellStyle name="Note 3 3 2 3" xfId="2727"/>
    <cellStyle name="Note 3 3 2 3 2" xfId="5485"/>
    <cellStyle name="Note 3 3 2 4" xfId="5482"/>
    <cellStyle name="Note 3 3 3" xfId="2728"/>
    <cellStyle name="Note 3 3 3 2" xfId="2729"/>
    <cellStyle name="Note 3 3 3 2 2" xfId="5487"/>
    <cellStyle name="Note 3 3 3 3" xfId="5486"/>
    <cellStyle name="Note 3 3 4" xfId="2730"/>
    <cellStyle name="Note 3 3 4 2" xfId="5488"/>
    <cellStyle name="Note 3 3 5" xfId="5481"/>
    <cellStyle name="Note 3 4" xfId="2731"/>
    <cellStyle name="Note 3 4 2" xfId="2732"/>
    <cellStyle name="Note 3 4 2 2" xfId="2733"/>
    <cellStyle name="Note 3 4 2 2 2" xfId="5491"/>
    <cellStyle name="Note 3 4 2 3" xfId="5490"/>
    <cellStyle name="Note 3 4 3" xfId="2734"/>
    <cellStyle name="Note 3 4 3 2" xfId="5492"/>
    <cellStyle name="Note 3 4 4" xfId="5489"/>
    <cellStyle name="Note 3 5" xfId="2735"/>
    <cellStyle name="Note 3 5 2" xfId="2736"/>
    <cellStyle name="Note 3 5 2 2" xfId="5494"/>
    <cellStyle name="Note 3 5 3" xfId="5493"/>
    <cellStyle name="Note 3 6" xfId="2737"/>
    <cellStyle name="Note 3 6 2" xfId="5495"/>
    <cellStyle name="Note 3 7" xfId="5464"/>
    <cellStyle name="Note 4" xfId="2738"/>
    <cellStyle name="Note 4 2" xfId="2739"/>
    <cellStyle name="Note 4 2 2" xfId="2740"/>
    <cellStyle name="Note 4 2 2 2" xfId="2741"/>
    <cellStyle name="Note 4 2 2 2 2" xfId="2742"/>
    <cellStyle name="Note 4 2 2 2 2 2" xfId="2743"/>
    <cellStyle name="Note 4 2 2 2 2 2 2" xfId="5501"/>
    <cellStyle name="Note 4 2 2 2 2 3" xfId="5500"/>
    <cellStyle name="Note 4 2 2 2 3" xfId="2744"/>
    <cellStyle name="Note 4 2 2 2 3 2" xfId="5502"/>
    <cellStyle name="Note 4 2 2 2 4" xfId="5499"/>
    <cellStyle name="Note 4 2 2 3" xfId="2745"/>
    <cellStyle name="Note 4 2 2 3 2" xfId="2746"/>
    <cellStyle name="Note 4 2 2 3 2 2" xfId="5504"/>
    <cellStyle name="Note 4 2 2 3 3" xfId="5503"/>
    <cellStyle name="Note 4 2 2 4" xfId="2747"/>
    <cellStyle name="Note 4 2 2 4 2" xfId="5505"/>
    <cellStyle name="Note 4 2 2 5" xfId="5498"/>
    <cellStyle name="Note 4 2 3" xfId="2748"/>
    <cellStyle name="Note 4 2 3 2" xfId="2749"/>
    <cellStyle name="Note 4 2 3 2 2" xfId="2750"/>
    <cellStyle name="Note 4 2 3 2 2 2" xfId="5508"/>
    <cellStyle name="Note 4 2 3 2 3" xfId="5507"/>
    <cellStyle name="Note 4 2 3 3" xfId="2751"/>
    <cellStyle name="Note 4 2 3 3 2" xfId="5509"/>
    <cellStyle name="Note 4 2 3 4" xfId="5506"/>
    <cellStyle name="Note 4 2 4" xfId="2752"/>
    <cellStyle name="Note 4 2 4 2" xfId="2753"/>
    <cellStyle name="Note 4 2 4 2 2" xfId="5511"/>
    <cellStyle name="Note 4 2 4 3" xfId="5510"/>
    <cellStyle name="Note 4 2 5" xfId="2754"/>
    <cellStyle name="Note 4 2 5 2" xfId="5512"/>
    <cellStyle name="Note 4 2 6" xfId="5497"/>
    <cellStyle name="Note 4 3" xfId="2755"/>
    <cellStyle name="Note 4 3 2" xfId="2756"/>
    <cellStyle name="Note 4 3 2 2" xfId="2757"/>
    <cellStyle name="Note 4 3 2 2 2" xfId="2758"/>
    <cellStyle name="Note 4 3 2 2 2 2" xfId="5516"/>
    <cellStyle name="Note 4 3 2 2 3" xfId="5515"/>
    <cellStyle name="Note 4 3 2 3" xfId="2759"/>
    <cellStyle name="Note 4 3 2 3 2" xfId="5517"/>
    <cellStyle name="Note 4 3 2 4" xfId="5514"/>
    <cellStyle name="Note 4 3 3" xfId="2760"/>
    <cellStyle name="Note 4 3 3 2" xfId="2761"/>
    <cellStyle name="Note 4 3 3 2 2" xfId="5519"/>
    <cellStyle name="Note 4 3 3 3" xfId="5518"/>
    <cellStyle name="Note 4 3 4" xfId="2762"/>
    <cellStyle name="Note 4 3 4 2" xfId="5520"/>
    <cellStyle name="Note 4 3 5" xfId="5513"/>
    <cellStyle name="Note 4 4" xfId="2763"/>
    <cellStyle name="Note 4 4 2" xfId="2764"/>
    <cellStyle name="Note 4 4 2 2" xfId="2765"/>
    <cellStyle name="Note 4 4 2 2 2" xfId="5523"/>
    <cellStyle name="Note 4 4 2 3" xfId="5522"/>
    <cellStyle name="Note 4 4 3" xfId="2766"/>
    <cellStyle name="Note 4 4 3 2" xfId="5524"/>
    <cellStyle name="Note 4 4 4" xfId="5521"/>
    <cellStyle name="Note 4 5" xfId="2767"/>
    <cellStyle name="Note 4 5 2" xfId="2768"/>
    <cellStyle name="Note 4 5 2 2" xfId="5526"/>
    <cellStyle name="Note 4 5 3" xfId="5525"/>
    <cellStyle name="Note 4 6" xfId="2769"/>
    <cellStyle name="Note 4 6 2" xfId="5527"/>
    <cellStyle name="Note 4 7" xfId="5496"/>
    <cellStyle name="Note 5" xfId="2770"/>
    <cellStyle name="Note 5 2" xfId="2771"/>
    <cellStyle name="Note 5 2 2" xfId="2772"/>
    <cellStyle name="Note 5 2 2 2" xfId="2773"/>
    <cellStyle name="Note 5 2 2 2 2" xfId="2774"/>
    <cellStyle name="Note 5 2 2 2 2 2" xfId="2775"/>
    <cellStyle name="Note 5 2 2 2 2 2 2" xfId="5533"/>
    <cellStyle name="Note 5 2 2 2 2 3" xfId="5532"/>
    <cellStyle name="Note 5 2 2 2 3" xfId="2776"/>
    <cellStyle name="Note 5 2 2 2 3 2" xfId="5534"/>
    <cellStyle name="Note 5 2 2 2 4" xfId="5531"/>
    <cellStyle name="Note 5 2 2 3" xfId="2777"/>
    <cellStyle name="Note 5 2 2 3 2" xfId="2778"/>
    <cellStyle name="Note 5 2 2 3 2 2" xfId="5536"/>
    <cellStyle name="Note 5 2 2 3 3" xfId="5535"/>
    <cellStyle name="Note 5 2 2 4" xfId="2779"/>
    <cellStyle name="Note 5 2 2 4 2" xfId="5537"/>
    <cellStyle name="Note 5 2 2 5" xfId="5530"/>
    <cellStyle name="Note 5 2 3" xfId="2780"/>
    <cellStyle name="Note 5 2 3 2" xfId="2781"/>
    <cellStyle name="Note 5 2 3 2 2" xfId="2782"/>
    <cellStyle name="Note 5 2 3 2 2 2" xfId="5540"/>
    <cellStyle name="Note 5 2 3 2 3" xfId="5539"/>
    <cellStyle name="Note 5 2 3 3" xfId="2783"/>
    <cellStyle name="Note 5 2 3 3 2" xfId="5541"/>
    <cellStyle name="Note 5 2 3 4" xfId="5538"/>
    <cellStyle name="Note 5 2 4" xfId="2784"/>
    <cellStyle name="Note 5 2 4 2" xfId="2785"/>
    <cellStyle name="Note 5 2 4 2 2" xfId="5543"/>
    <cellStyle name="Note 5 2 4 3" xfId="5542"/>
    <cellStyle name="Note 5 2 5" xfId="2786"/>
    <cellStyle name="Note 5 2 5 2" xfId="5544"/>
    <cellStyle name="Note 5 2 6" xfId="5529"/>
    <cellStyle name="Note 5 3" xfId="2787"/>
    <cellStyle name="Note 5 3 2" xfId="2788"/>
    <cellStyle name="Note 5 3 2 2" xfId="2789"/>
    <cellStyle name="Note 5 3 2 2 2" xfId="2790"/>
    <cellStyle name="Note 5 3 2 2 2 2" xfId="5548"/>
    <cellStyle name="Note 5 3 2 2 3" xfId="5547"/>
    <cellStyle name="Note 5 3 2 3" xfId="2791"/>
    <cellStyle name="Note 5 3 2 3 2" xfId="5549"/>
    <cellStyle name="Note 5 3 2 4" xfId="5546"/>
    <cellStyle name="Note 5 3 3" xfId="2792"/>
    <cellStyle name="Note 5 3 3 2" xfId="2793"/>
    <cellStyle name="Note 5 3 3 2 2" xfId="5551"/>
    <cellStyle name="Note 5 3 3 3" xfId="5550"/>
    <cellStyle name="Note 5 3 4" xfId="2794"/>
    <cellStyle name="Note 5 3 4 2" xfId="5552"/>
    <cellStyle name="Note 5 3 5" xfId="5545"/>
    <cellStyle name="Note 5 4" xfId="2795"/>
    <cellStyle name="Note 5 4 2" xfId="2796"/>
    <cellStyle name="Note 5 4 2 2" xfId="2797"/>
    <cellStyle name="Note 5 4 2 2 2" xfId="5555"/>
    <cellStyle name="Note 5 4 2 3" xfId="5554"/>
    <cellStyle name="Note 5 4 3" xfId="2798"/>
    <cellStyle name="Note 5 4 3 2" xfId="5556"/>
    <cellStyle name="Note 5 4 4" xfId="5553"/>
    <cellStyle name="Note 5 5" xfId="2799"/>
    <cellStyle name="Note 5 5 2" xfId="2800"/>
    <cellStyle name="Note 5 5 2 2" xfId="5558"/>
    <cellStyle name="Note 5 5 3" xfId="5557"/>
    <cellStyle name="Note 5 6" xfId="2801"/>
    <cellStyle name="Note 5 6 2" xfId="5559"/>
    <cellStyle name="Note 5 7" xfId="5528"/>
    <cellStyle name="Note 6" xfId="2802"/>
    <cellStyle name="Note 7" xfId="2803"/>
    <cellStyle name="Note 7 2" xfId="2804"/>
    <cellStyle name="Note 7 2 2" xfId="2805"/>
    <cellStyle name="Note 7 2 2 2" xfId="2806"/>
    <cellStyle name="Note 7 2 2 2 2" xfId="5563"/>
    <cellStyle name="Note 7 2 2 3" xfId="5562"/>
    <cellStyle name="Note 7 2 3" xfId="2807"/>
    <cellStyle name="Note 7 2 3 2" xfId="5564"/>
    <cellStyle name="Note 7 2 4" xfId="5561"/>
    <cellStyle name="Note 7 3" xfId="2808"/>
    <cellStyle name="Note 7 3 2" xfId="2809"/>
    <cellStyle name="Note 7 3 2 2" xfId="5566"/>
    <cellStyle name="Note 7 3 3" xfId="5565"/>
    <cellStyle name="Note 7 4" xfId="2810"/>
    <cellStyle name="Note 7 4 2" xfId="5567"/>
    <cellStyle name="Note 7 5" xfId="5560"/>
    <cellStyle name="Note 8" xfId="2811"/>
    <cellStyle name="Note 8 2" xfId="2812"/>
    <cellStyle name="Note 8 2 2" xfId="2813"/>
    <cellStyle name="Note 8 2 2 2" xfId="5570"/>
    <cellStyle name="Note 8 2 3" xfId="5569"/>
    <cellStyle name="Note 8 3" xfId="2814"/>
    <cellStyle name="Note 8 3 2" xfId="5571"/>
    <cellStyle name="Note 8 4" xfId="5568"/>
    <cellStyle name="Note 9" xfId="2815"/>
    <cellStyle name="Note 9 2" xfId="2816"/>
    <cellStyle name="Note 9 2 2" xfId="2817"/>
    <cellStyle name="Note 9 2 2 2" xfId="5574"/>
    <cellStyle name="Note 9 2 3" xfId="5573"/>
    <cellStyle name="Note 9 3" xfId="2818"/>
    <cellStyle name="Note 9 3 2" xfId="5575"/>
    <cellStyle name="Note 9 4" xfId="5572"/>
    <cellStyle name="Output" xfId="10" builtinId="21" customBuiltin="1"/>
    <cellStyle name="Output 2" xfId="2819"/>
    <cellStyle name="Percent 10" xfId="44"/>
    <cellStyle name="Percent 2" xfId="2820"/>
    <cellStyle name="Percent 2 2" xfId="48"/>
    <cellStyle name="Percent 2 2 2" xfId="2821"/>
    <cellStyle name="Percent 2 3" xfId="2822"/>
    <cellStyle name="Percent 2 4" xfId="2823"/>
    <cellStyle name="Percent 2 5" xfId="2824"/>
    <cellStyle name="Percent 2 6" xfId="2825"/>
    <cellStyle name="Percent 2 7" xfId="2826"/>
    <cellStyle name="Percent 2 8" xfId="2827"/>
    <cellStyle name="Percent 3" xfId="2828"/>
    <cellStyle name="Percent 4" xfId="2829"/>
    <cellStyle name="Percent 5" xfId="2830"/>
    <cellStyle name="Percent 6" xfId="2831"/>
    <cellStyle name="Percent 7" xfId="2832"/>
    <cellStyle name="Percent 8" xfId="2835"/>
    <cellStyle name="Percent 8 2" xfId="5576"/>
    <cellStyle name="Percent 9" xfId="2881"/>
    <cellStyle name="Title" xfId="1" builtinId="15" customBuiltin="1"/>
    <cellStyle name="Title 2" xfId="2833"/>
    <cellStyle name="Total" xfId="16" builtinId="25" customBuiltin="1"/>
    <cellStyle name="Total 2" xfId="2834"/>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152400</xdr:colOff>
      <xdr:row>0</xdr:row>
      <xdr:rowOff>66675</xdr:rowOff>
    </xdr:from>
    <xdr:to>
      <xdr:col>0</xdr:col>
      <xdr:colOff>2057400</xdr:colOff>
      <xdr:row>0</xdr:row>
      <xdr:rowOff>915932</xdr:rowOff>
    </xdr:to>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6515" b="29924"/>
        <a:stretch/>
      </xdr:blipFill>
      <xdr:spPr>
        <a:xfrm>
          <a:off x="152400" y="66675"/>
          <a:ext cx="1905000" cy="84925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tabSelected="1" zoomScaleNormal="100" workbookViewId="0">
      <pane ySplit="5" topLeftCell="A6" activePane="bottomLeft" state="frozen"/>
      <selection pane="bottomLeft" activeCell="A6" sqref="A6:A11"/>
    </sheetView>
  </sheetViews>
  <sheetFormatPr defaultRowHeight="17.25" x14ac:dyDescent="0.3"/>
  <cols>
    <col min="1" max="1" width="32" style="42" customWidth="1"/>
    <col min="2" max="2" width="12.42578125" style="43" customWidth="1"/>
    <col min="3" max="3" width="31.5703125" style="43" bestFit="1" customWidth="1"/>
    <col min="4" max="4" width="11" style="44" bestFit="1" customWidth="1"/>
    <col min="5" max="5" width="13.5703125" style="44" customWidth="1"/>
    <col min="6" max="6" width="11.85546875" style="44" customWidth="1"/>
    <col min="7" max="7" width="16.5703125" style="44" customWidth="1"/>
    <col min="8" max="8" width="58.140625" style="45" customWidth="1"/>
    <col min="9" max="9" width="10.28515625" style="44" bestFit="1" customWidth="1"/>
    <col min="10" max="10" width="52.42578125" style="44" bestFit="1" customWidth="1"/>
    <col min="11" max="11" width="10.140625" style="44" customWidth="1"/>
    <col min="12" max="16384" width="9.140625" style="43"/>
  </cols>
  <sheetData>
    <row r="1" spans="1:15" ht="74.25" customHeight="1" thickBot="1" x14ac:dyDescent="0.35">
      <c r="B1" s="124" t="s">
        <v>70</v>
      </c>
      <c r="C1" s="192" t="s">
        <v>107</v>
      </c>
      <c r="D1" s="193"/>
      <c r="E1" s="193"/>
      <c r="F1" s="193"/>
      <c r="G1" s="193"/>
      <c r="H1" s="193"/>
      <c r="I1" s="193"/>
      <c r="J1" s="193"/>
      <c r="K1" s="194"/>
    </row>
    <row r="2" spans="1:15" ht="18" thickBot="1" x14ac:dyDescent="0.35">
      <c r="L2" s="6"/>
    </row>
    <row r="3" spans="1:15" ht="21" thickBot="1" x14ac:dyDescent="0.35">
      <c r="B3" s="198" t="s">
        <v>68</v>
      </c>
      <c r="C3" s="199"/>
      <c r="D3" s="199"/>
      <c r="E3" s="199"/>
      <c r="F3" s="199"/>
      <c r="G3" s="200"/>
      <c r="H3" s="214" t="s">
        <v>10</v>
      </c>
      <c r="I3" s="215"/>
      <c r="J3" s="198" t="s">
        <v>47</v>
      </c>
      <c r="K3" s="200"/>
      <c r="O3" s="125"/>
    </row>
    <row r="4" spans="1:15" ht="18" thickBot="1" x14ac:dyDescent="0.35">
      <c r="B4" s="201"/>
      <c r="C4" s="202"/>
      <c r="D4" s="202"/>
      <c r="E4" s="202"/>
      <c r="F4" s="202"/>
      <c r="G4" s="203"/>
      <c r="H4" s="57" t="s">
        <v>95</v>
      </c>
      <c r="I4" s="132">
        <v>1000</v>
      </c>
      <c r="J4" s="212"/>
      <c r="K4" s="213"/>
    </row>
    <row r="5" spans="1:15" ht="18" thickBot="1" x14ac:dyDescent="0.35">
      <c r="B5" s="89" t="s">
        <v>38</v>
      </c>
      <c r="C5" s="90" t="s">
        <v>11</v>
      </c>
      <c r="D5" s="90" t="s">
        <v>25</v>
      </c>
      <c r="E5" s="90" t="s">
        <v>12</v>
      </c>
      <c r="F5" s="90" t="s">
        <v>26</v>
      </c>
      <c r="G5" s="91" t="s">
        <v>27</v>
      </c>
      <c r="H5" s="92" t="s">
        <v>96</v>
      </c>
      <c r="I5" s="133">
        <v>10</v>
      </c>
      <c r="J5" s="201"/>
      <c r="K5" s="203"/>
    </row>
    <row r="6" spans="1:15" ht="15" x14ac:dyDescent="0.25">
      <c r="A6" s="204" t="s">
        <v>20</v>
      </c>
      <c r="B6" s="220" t="s">
        <v>37</v>
      </c>
      <c r="C6" s="48" t="s">
        <v>18</v>
      </c>
      <c r="D6" s="23">
        <f>I7*I8*I10</f>
        <v>280</v>
      </c>
      <c r="E6" s="23" t="s">
        <v>0</v>
      </c>
      <c r="F6" s="23">
        <f>$K$6</f>
        <v>55</v>
      </c>
      <c r="G6" s="24">
        <f t="shared" ref="G6:G10" si="0">D6*F6</f>
        <v>15400</v>
      </c>
      <c r="H6" s="25" t="s">
        <v>78</v>
      </c>
      <c r="I6" s="126">
        <v>50</v>
      </c>
      <c r="J6" s="52" t="s">
        <v>29</v>
      </c>
      <c r="K6" s="142">
        <v>55</v>
      </c>
    </row>
    <row r="7" spans="1:15" ht="15" x14ac:dyDescent="0.25">
      <c r="A7" s="205"/>
      <c r="B7" s="219"/>
      <c r="C7" s="49" t="s">
        <v>21</v>
      </c>
      <c r="D7" s="27">
        <f>I7*I10</f>
        <v>140</v>
      </c>
      <c r="E7" s="27" t="s">
        <v>0</v>
      </c>
      <c r="F7" s="27">
        <f>$K$7</f>
        <v>155</v>
      </c>
      <c r="G7" s="28">
        <f t="shared" si="0"/>
        <v>21700</v>
      </c>
      <c r="H7" s="50" t="s">
        <v>22</v>
      </c>
      <c r="I7" s="127">
        <f>ROUND(I4/I6,0)</f>
        <v>20</v>
      </c>
      <c r="J7" s="53" t="s">
        <v>30</v>
      </c>
      <c r="K7" s="143">
        <v>155</v>
      </c>
    </row>
    <row r="8" spans="1:15" ht="15" x14ac:dyDescent="0.25">
      <c r="A8" s="205"/>
      <c r="B8" s="219" t="s">
        <v>36</v>
      </c>
      <c r="C8" s="49" t="s">
        <v>31</v>
      </c>
      <c r="D8" s="27">
        <f>I7*I10</f>
        <v>140</v>
      </c>
      <c r="E8" s="27" t="s">
        <v>0</v>
      </c>
      <c r="F8" s="27">
        <f>$K$8</f>
        <v>0.5</v>
      </c>
      <c r="G8" s="28">
        <f t="shared" si="0"/>
        <v>70</v>
      </c>
      <c r="H8" s="50" t="s">
        <v>28</v>
      </c>
      <c r="I8" s="127">
        <v>2</v>
      </c>
      <c r="J8" s="53" t="s">
        <v>32</v>
      </c>
      <c r="K8" s="144">
        <v>0.5</v>
      </c>
    </row>
    <row r="9" spans="1:15" ht="15" x14ac:dyDescent="0.25">
      <c r="A9" s="205"/>
      <c r="B9" s="219"/>
      <c r="C9" s="49" t="s">
        <v>1</v>
      </c>
      <c r="D9" s="27">
        <f>I7</f>
        <v>20</v>
      </c>
      <c r="E9" s="27" t="s">
        <v>33</v>
      </c>
      <c r="F9" s="27">
        <f>$K$9</f>
        <v>5</v>
      </c>
      <c r="G9" s="28">
        <f t="shared" si="0"/>
        <v>100</v>
      </c>
      <c r="H9" s="29" t="s">
        <v>77</v>
      </c>
      <c r="I9" s="127">
        <v>7</v>
      </c>
      <c r="J9" s="53" t="s">
        <v>69</v>
      </c>
      <c r="K9" s="143">
        <v>5</v>
      </c>
    </row>
    <row r="10" spans="1:15" ht="15.75" thickBot="1" x14ac:dyDescent="0.3">
      <c r="A10" s="205"/>
      <c r="B10" s="219"/>
      <c r="C10" s="49" t="s">
        <v>2</v>
      </c>
      <c r="D10" s="27">
        <f>I8*I7</f>
        <v>40</v>
      </c>
      <c r="E10" s="27" t="s">
        <v>35</v>
      </c>
      <c r="F10" s="27">
        <f>$K$10</f>
        <v>200</v>
      </c>
      <c r="G10" s="28">
        <f t="shared" si="0"/>
        <v>8000</v>
      </c>
      <c r="H10" s="29" t="s">
        <v>23</v>
      </c>
      <c r="I10" s="127">
        <f>ROUND(I4/I7/I9,0)</f>
        <v>7</v>
      </c>
      <c r="J10" s="93" t="s">
        <v>2</v>
      </c>
      <c r="K10" s="145">
        <v>200</v>
      </c>
    </row>
    <row r="11" spans="1:15" ht="16.5" thickBot="1" x14ac:dyDescent="0.3">
      <c r="A11" s="206"/>
      <c r="B11" s="216" t="str">
        <f>A6&amp;" Subtotal"</f>
        <v>Mapping &amp; Pre-Inspection Subtotal</v>
      </c>
      <c r="C11" s="217"/>
      <c r="D11" s="217"/>
      <c r="E11" s="217"/>
      <c r="F11" s="218"/>
      <c r="G11" s="1">
        <f>SUM(G6:G10)</f>
        <v>45270</v>
      </c>
      <c r="H11" s="51" t="s">
        <v>24</v>
      </c>
      <c r="I11" s="128">
        <v>2</v>
      </c>
      <c r="J11" s="10"/>
      <c r="K11" s="146"/>
    </row>
    <row r="12" spans="1:15" ht="15" x14ac:dyDescent="0.25">
      <c r="A12" s="207" t="s">
        <v>39</v>
      </c>
      <c r="B12" s="210" t="s">
        <v>43</v>
      </c>
      <c r="C12" s="30" t="s">
        <v>3</v>
      </c>
      <c r="D12" s="31">
        <f>I16*I17*I18</f>
        <v>1200</v>
      </c>
      <c r="E12" s="31" t="s">
        <v>45</v>
      </c>
      <c r="F12" s="31">
        <f>$K$12</f>
        <v>10</v>
      </c>
      <c r="G12" s="32">
        <f t="shared" ref="G12" si="1">D12*F12</f>
        <v>12000</v>
      </c>
      <c r="H12" s="33" t="s">
        <v>79</v>
      </c>
      <c r="I12" s="126">
        <v>1</v>
      </c>
      <c r="J12" s="80" t="s">
        <v>46</v>
      </c>
      <c r="K12" s="141">
        <v>10</v>
      </c>
    </row>
    <row r="13" spans="1:15" ht="15" x14ac:dyDescent="0.25">
      <c r="A13" s="208"/>
      <c r="B13" s="211"/>
      <c r="C13" s="34" t="s">
        <v>4</v>
      </c>
      <c r="D13" s="35">
        <f>I17*I18</f>
        <v>10</v>
      </c>
      <c r="E13" s="35" t="s">
        <v>0</v>
      </c>
      <c r="F13" s="35">
        <f>$K$13</f>
        <v>150</v>
      </c>
      <c r="G13" s="36">
        <f>D13*F13</f>
        <v>1500</v>
      </c>
      <c r="H13" s="54" t="s">
        <v>40</v>
      </c>
      <c r="I13" s="129">
        <f>ROUND(I4/I12,0)</f>
        <v>1000</v>
      </c>
      <c r="J13" s="55" t="str">
        <f>"Meeting Space per Day ("&amp;I16&amp;" people)"</f>
        <v>Meeting Space per Day (120 people)</v>
      </c>
      <c r="K13" s="137">
        <v>150</v>
      </c>
    </row>
    <row r="14" spans="1:15" ht="15.75" thickBot="1" x14ac:dyDescent="0.3">
      <c r="A14" s="208"/>
      <c r="B14" s="211"/>
      <c r="C14" s="34" t="s">
        <v>52</v>
      </c>
      <c r="D14" s="35">
        <f>I16*I17</f>
        <v>1200</v>
      </c>
      <c r="E14" s="35" t="s">
        <v>44</v>
      </c>
      <c r="F14" s="35">
        <f>$K$14</f>
        <v>2</v>
      </c>
      <c r="G14" s="36">
        <f>D14*F14</f>
        <v>2400</v>
      </c>
      <c r="H14" s="37" t="s">
        <v>80</v>
      </c>
      <c r="I14" s="127">
        <v>20</v>
      </c>
      <c r="J14" s="56" t="str">
        <f>C14&amp;" per Attendee"</f>
        <v>Supplies (Notebook &amp; Pen) per Attendee</v>
      </c>
      <c r="K14" s="138">
        <v>2</v>
      </c>
    </row>
    <row r="15" spans="1:15" ht="16.5" thickBot="1" x14ac:dyDescent="0.3">
      <c r="A15" s="208"/>
      <c r="B15" s="165" t="str">
        <f>A12&amp;" Subtotal"</f>
        <v>Stakeholder Sensitization Workshop Subtotal</v>
      </c>
      <c r="C15" s="166"/>
      <c r="D15" s="166"/>
      <c r="E15" s="166"/>
      <c r="F15" s="166"/>
      <c r="G15" s="1">
        <f>SUM(G12:G14)</f>
        <v>15900</v>
      </c>
      <c r="H15" s="37" t="s">
        <v>81</v>
      </c>
      <c r="I15" s="127">
        <f>I14*I5</f>
        <v>200</v>
      </c>
      <c r="J15" s="5"/>
      <c r="K15" s="146"/>
    </row>
    <row r="16" spans="1:15" ht="15" x14ac:dyDescent="0.25">
      <c r="A16" s="208"/>
      <c r="B16" s="12"/>
      <c r="C16" s="13"/>
      <c r="D16" s="13"/>
      <c r="E16" s="13"/>
      <c r="F16" s="13"/>
      <c r="G16" s="13"/>
      <c r="H16" s="37" t="s">
        <v>82</v>
      </c>
      <c r="I16" s="130">
        <f>IF((I13+I15)/$I$5&lt;100,(I13+I15)/$I$5*2,IF((I13+I15)/$I$5&gt;200,(I13+I15)/$I$5/2,(I13+I15)/$I$5))</f>
        <v>120</v>
      </c>
      <c r="J16" s="6"/>
      <c r="K16" s="146"/>
    </row>
    <row r="17" spans="1:11" ht="15" x14ac:dyDescent="0.25">
      <c r="A17" s="208"/>
      <c r="B17" s="12"/>
      <c r="C17" s="13"/>
      <c r="D17" s="13"/>
      <c r="E17" s="13"/>
      <c r="F17" s="13"/>
      <c r="G17" s="13"/>
      <c r="H17" s="37" t="s">
        <v>41</v>
      </c>
      <c r="I17" s="127">
        <f>(I13+I15)/I16</f>
        <v>10</v>
      </c>
      <c r="J17" s="6"/>
      <c r="K17" s="146"/>
    </row>
    <row r="18" spans="1:11" ht="15.75" thickBot="1" x14ac:dyDescent="0.3">
      <c r="A18" s="209"/>
      <c r="B18" s="86"/>
      <c r="C18" s="87"/>
      <c r="D18" s="87"/>
      <c r="E18" s="87"/>
      <c r="F18" s="87"/>
      <c r="G18" s="87"/>
      <c r="H18" s="88" t="s">
        <v>42</v>
      </c>
      <c r="I18" s="128">
        <v>1</v>
      </c>
      <c r="J18" s="8"/>
      <c r="K18" s="146"/>
    </row>
    <row r="19" spans="1:11" ht="15" x14ac:dyDescent="0.25">
      <c r="A19" s="204" t="s">
        <v>16</v>
      </c>
      <c r="B19" s="187" t="s">
        <v>43</v>
      </c>
      <c r="C19" s="22" t="s">
        <v>86</v>
      </c>
      <c r="D19" s="23">
        <f>I22*I24*I25</f>
        <v>760</v>
      </c>
      <c r="E19" s="23" t="s">
        <v>45</v>
      </c>
      <c r="F19" s="23">
        <f>$K$19</f>
        <v>10</v>
      </c>
      <c r="G19" s="24">
        <f t="shared" ref="G19" si="2">D19*F19</f>
        <v>7600</v>
      </c>
      <c r="H19" s="25" t="s">
        <v>83</v>
      </c>
      <c r="I19" s="131">
        <v>1.5</v>
      </c>
      <c r="J19" s="38" t="s">
        <v>46</v>
      </c>
      <c r="K19" s="126">
        <f>$K$12</f>
        <v>10</v>
      </c>
    </row>
    <row r="20" spans="1:11" ht="15" x14ac:dyDescent="0.25">
      <c r="A20" s="205"/>
      <c r="B20" s="188"/>
      <c r="C20" s="26" t="s">
        <v>4</v>
      </c>
      <c r="D20" s="27">
        <f>I24*I25</f>
        <v>20</v>
      </c>
      <c r="E20" s="27" t="s">
        <v>0</v>
      </c>
      <c r="F20" s="27">
        <f>$K$20</f>
        <v>150</v>
      </c>
      <c r="G20" s="28">
        <f>D20*F20</f>
        <v>3000</v>
      </c>
      <c r="H20" s="29" t="s">
        <v>50</v>
      </c>
      <c r="I20" s="127">
        <f>ROUND(I4*I19,0)</f>
        <v>1500</v>
      </c>
      <c r="J20" s="39" t="str">
        <f>"Meeting Space per Day ("&amp;I23&amp;" people)"</f>
        <v>Meeting Space per Day (150 people)</v>
      </c>
      <c r="K20" s="127">
        <f>K13</f>
        <v>150</v>
      </c>
    </row>
    <row r="21" spans="1:11" ht="15.75" thickBot="1" x14ac:dyDescent="0.3">
      <c r="A21" s="205"/>
      <c r="B21" s="189"/>
      <c r="C21" s="26" t="s">
        <v>51</v>
      </c>
      <c r="D21" s="27">
        <f>I20</f>
        <v>1500</v>
      </c>
      <c r="E21" s="27" t="s">
        <v>44</v>
      </c>
      <c r="F21" s="27">
        <f>$K$21</f>
        <v>3</v>
      </c>
      <c r="G21" s="28">
        <f>D21*F21</f>
        <v>4500</v>
      </c>
      <c r="H21" s="29" t="s">
        <v>84</v>
      </c>
      <c r="I21" s="127">
        <v>40</v>
      </c>
      <c r="J21" s="40" t="str">
        <f>C21&amp;" per Attendee"</f>
        <v>Supplies (Written Exam &amp; Pen) per Attendee</v>
      </c>
      <c r="K21" s="138">
        <v>3</v>
      </c>
    </row>
    <row r="22" spans="1:11" ht="16.5" thickBot="1" x14ac:dyDescent="0.3">
      <c r="A22" s="205"/>
      <c r="B22" s="170" t="str">
        <f>A19&amp;" Subtotal"</f>
        <v>Interviews Subtotal</v>
      </c>
      <c r="C22" s="171"/>
      <c r="D22" s="171"/>
      <c r="E22" s="171"/>
      <c r="F22" s="171"/>
      <c r="G22" s="59">
        <f>SUM(G19:G21)</f>
        <v>15100</v>
      </c>
      <c r="H22" s="29" t="s">
        <v>49</v>
      </c>
      <c r="I22" s="127">
        <f>ROUND(I20/I21,0)</f>
        <v>38</v>
      </c>
      <c r="J22" s="6"/>
      <c r="K22" s="146"/>
    </row>
    <row r="23" spans="1:11" ht="15" x14ac:dyDescent="0.25">
      <c r="A23" s="205"/>
      <c r="B23" s="12"/>
      <c r="C23" s="6"/>
      <c r="D23" s="5"/>
      <c r="E23" s="5"/>
      <c r="F23" s="5"/>
      <c r="G23" s="58"/>
      <c r="H23" s="29" t="s">
        <v>85</v>
      </c>
      <c r="I23" s="130">
        <f>IF(I20/$I$5&lt;100,I20/$I$5*2,IF(I20/$I$5&gt;200,I20/$I$5/2,I20/$I$5))</f>
        <v>150</v>
      </c>
      <c r="J23" s="6"/>
      <c r="K23" s="146"/>
    </row>
    <row r="24" spans="1:11" ht="15" x14ac:dyDescent="0.25">
      <c r="A24" s="205"/>
      <c r="B24" s="12"/>
      <c r="C24" s="6"/>
      <c r="D24" s="5"/>
      <c r="E24" s="5"/>
      <c r="F24" s="5"/>
      <c r="G24" s="5"/>
      <c r="H24" s="29" t="s">
        <v>41</v>
      </c>
      <c r="I24" s="127">
        <f>I20/I23</f>
        <v>10</v>
      </c>
      <c r="J24" s="6"/>
      <c r="K24" s="146"/>
    </row>
    <row r="25" spans="1:11" ht="15.75" thickBot="1" x14ac:dyDescent="0.3">
      <c r="A25" s="206"/>
      <c r="B25" s="86"/>
      <c r="C25" s="7"/>
      <c r="D25" s="8"/>
      <c r="E25" s="8"/>
      <c r="F25" s="8"/>
      <c r="G25" s="8"/>
      <c r="H25" s="41" t="s">
        <v>42</v>
      </c>
      <c r="I25" s="128">
        <v>2</v>
      </c>
      <c r="J25" s="8"/>
      <c r="K25" s="146"/>
    </row>
    <row r="26" spans="1:11" ht="15" x14ac:dyDescent="0.25">
      <c r="A26" s="207" t="s">
        <v>58</v>
      </c>
      <c r="B26" s="210" t="s">
        <v>36</v>
      </c>
      <c r="C26" s="30" t="s">
        <v>15</v>
      </c>
      <c r="D26" s="31">
        <f>I26</f>
        <v>1000</v>
      </c>
      <c r="E26" s="31" t="s">
        <v>53</v>
      </c>
      <c r="F26" s="64">
        <f t="shared" ref="F26:F32" si="3">K26</f>
        <v>4</v>
      </c>
      <c r="G26" s="32">
        <f t="shared" ref="G26:G32" si="4">D26*F26</f>
        <v>4000</v>
      </c>
      <c r="H26" s="67" t="s">
        <v>90</v>
      </c>
      <c r="I26" s="126">
        <f>I4</f>
        <v>1000</v>
      </c>
      <c r="J26" s="80" t="str">
        <f t="shared" ref="J26:J32" si="5">C26</f>
        <v>Drug Shop Registers</v>
      </c>
      <c r="K26" s="141">
        <v>4</v>
      </c>
    </row>
    <row r="27" spans="1:11" ht="15" x14ac:dyDescent="0.25">
      <c r="A27" s="208"/>
      <c r="B27" s="211"/>
      <c r="C27" s="65" t="s">
        <v>5</v>
      </c>
      <c r="D27" s="35">
        <f>I27</f>
        <v>1000</v>
      </c>
      <c r="E27" s="35" t="s">
        <v>54</v>
      </c>
      <c r="F27" s="66">
        <f t="shared" si="3"/>
        <v>8</v>
      </c>
      <c r="G27" s="36">
        <f t="shared" si="4"/>
        <v>8000</v>
      </c>
      <c r="H27" s="68" t="s">
        <v>87</v>
      </c>
      <c r="I27" s="130">
        <f>I4</f>
        <v>1000</v>
      </c>
      <c r="J27" s="55" t="str">
        <f t="shared" si="5"/>
        <v>Training Manuals - Owners</v>
      </c>
      <c r="K27" s="137">
        <v>8</v>
      </c>
    </row>
    <row r="28" spans="1:11" ht="15" x14ac:dyDescent="0.25">
      <c r="A28" s="208"/>
      <c r="B28" s="211"/>
      <c r="C28" s="65" t="s">
        <v>6</v>
      </c>
      <c r="D28" s="35">
        <f>I28</f>
        <v>1000</v>
      </c>
      <c r="E28" s="35" t="s">
        <v>54</v>
      </c>
      <c r="F28" s="66">
        <f t="shared" si="3"/>
        <v>15</v>
      </c>
      <c r="G28" s="36">
        <f t="shared" si="4"/>
        <v>15000</v>
      </c>
      <c r="H28" s="69" t="s">
        <v>88</v>
      </c>
      <c r="I28" s="130">
        <f>I4</f>
        <v>1000</v>
      </c>
      <c r="J28" s="55" t="str">
        <f t="shared" si="5"/>
        <v>Training Manuals - Dispensers</v>
      </c>
      <c r="K28" s="137">
        <v>15</v>
      </c>
    </row>
    <row r="29" spans="1:11" ht="15" x14ac:dyDescent="0.25">
      <c r="A29" s="208"/>
      <c r="B29" s="211"/>
      <c r="C29" s="65" t="s">
        <v>14</v>
      </c>
      <c r="D29" s="35">
        <f>I29</f>
        <v>91</v>
      </c>
      <c r="E29" s="35" t="s">
        <v>54</v>
      </c>
      <c r="F29" s="66">
        <f t="shared" si="3"/>
        <v>6</v>
      </c>
      <c r="G29" s="36">
        <f t="shared" si="4"/>
        <v>546</v>
      </c>
      <c r="H29" s="69" t="s">
        <v>89</v>
      </c>
      <c r="I29" s="127">
        <f>SUM(I35:I36)</f>
        <v>91</v>
      </c>
      <c r="J29" s="55" t="str">
        <f t="shared" si="5"/>
        <v>Training Manuals - Inspectors</v>
      </c>
      <c r="K29" s="137">
        <v>6</v>
      </c>
    </row>
    <row r="30" spans="1:11" ht="15.75" thickBot="1" x14ac:dyDescent="0.3">
      <c r="A30" s="208"/>
      <c r="B30" s="211"/>
      <c r="C30" s="65" t="s">
        <v>7</v>
      </c>
      <c r="D30" s="35">
        <f>I26</f>
        <v>1000</v>
      </c>
      <c r="E30" s="35" t="s">
        <v>55</v>
      </c>
      <c r="F30" s="66">
        <f t="shared" si="3"/>
        <v>5</v>
      </c>
      <c r="G30" s="36">
        <f t="shared" si="4"/>
        <v>5000</v>
      </c>
      <c r="H30" s="70" t="s">
        <v>91</v>
      </c>
      <c r="I30" s="128">
        <f>I28</f>
        <v>1000</v>
      </c>
      <c r="J30" s="55" t="str">
        <f t="shared" si="5"/>
        <v>SOPs</v>
      </c>
      <c r="K30" s="137">
        <v>5</v>
      </c>
    </row>
    <row r="31" spans="1:11" ht="15" x14ac:dyDescent="0.25">
      <c r="A31" s="208"/>
      <c r="B31" s="211"/>
      <c r="C31" s="65" t="s">
        <v>8</v>
      </c>
      <c r="D31" s="35">
        <f>I26</f>
        <v>1000</v>
      </c>
      <c r="E31" s="35" t="s">
        <v>55</v>
      </c>
      <c r="F31" s="66">
        <f t="shared" si="3"/>
        <v>5</v>
      </c>
      <c r="G31" s="36">
        <f t="shared" si="4"/>
        <v>5000</v>
      </c>
      <c r="H31" s="62"/>
      <c r="I31" s="14"/>
      <c r="J31" s="55" t="str">
        <f t="shared" si="5"/>
        <v>Job Aids</v>
      </c>
      <c r="K31" s="137">
        <v>5</v>
      </c>
    </row>
    <row r="32" spans="1:11" ht="15.75" thickBot="1" x14ac:dyDescent="0.3">
      <c r="A32" s="208"/>
      <c r="B32" s="221"/>
      <c r="C32" s="65" t="s">
        <v>57</v>
      </c>
      <c r="D32" s="35">
        <f>I30</f>
        <v>1000</v>
      </c>
      <c r="E32" s="35" t="s">
        <v>56</v>
      </c>
      <c r="F32" s="66">
        <f t="shared" si="3"/>
        <v>10</v>
      </c>
      <c r="G32" s="36">
        <f t="shared" si="4"/>
        <v>10000</v>
      </c>
      <c r="H32" s="62"/>
      <c r="I32" s="14"/>
      <c r="J32" s="56" t="str">
        <f t="shared" si="5"/>
        <v>Uniforms/Coats</v>
      </c>
      <c r="K32" s="138">
        <v>10</v>
      </c>
    </row>
    <row r="33" spans="1:11" ht="16.5" thickBot="1" x14ac:dyDescent="0.3">
      <c r="A33" s="209"/>
      <c r="B33" s="165" t="str">
        <f>A26&amp;" Subtotal"</f>
        <v>Registers, Manuals, and Other Supplies Subtotal</v>
      </c>
      <c r="C33" s="166"/>
      <c r="D33" s="166"/>
      <c r="E33" s="166"/>
      <c r="F33" s="166"/>
      <c r="G33" s="1">
        <f>SUM(G26:G32)</f>
        <v>47546</v>
      </c>
      <c r="H33" s="63"/>
      <c r="I33" s="61"/>
      <c r="J33" s="8"/>
      <c r="K33" s="146"/>
    </row>
    <row r="34" spans="1:11" ht="15" customHeight="1" x14ac:dyDescent="0.25">
      <c r="A34" s="178" t="s">
        <v>17</v>
      </c>
      <c r="B34" s="187" t="s">
        <v>43</v>
      </c>
      <c r="C34" s="22" t="s">
        <v>3</v>
      </c>
      <c r="D34" s="23">
        <f>SUM(I35:I36)*I38</f>
        <v>182</v>
      </c>
      <c r="E34" s="23" t="s">
        <v>45</v>
      </c>
      <c r="F34" s="23">
        <f>K34</f>
        <v>10</v>
      </c>
      <c r="G34" s="24">
        <f t="shared" ref="G34" si="6">D34*F34</f>
        <v>1820</v>
      </c>
      <c r="H34" s="25" t="s">
        <v>94</v>
      </c>
      <c r="I34" s="141">
        <v>14</v>
      </c>
      <c r="J34" s="38" t="s">
        <v>46</v>
      </c>
      <c r="K34" s="126">
        <f>$K$12</f>
        <v>10</v>
      </c>
    </row>
    <row r="35" spans="1:11" ht="15" x14ac:dyDescent="0.25">
      <c r="A35" s="179"/>
      <c r="B35" s="188"/>
      <c r="C35" s="26" t="s">
        <v>4</v>
      </c>
      <c r="D35" s="27">
        <f>I37*I38</f>
        <v>20</v>
      </c>
      <c r="E35" s="27" t="s">
        <v>0</v>
      </c>
      <c r="F35" s="27">
        <f>K35</f>
        <v>75</v>
      </c>
      <c r="G35" s="28">
        <f>D35*F35</f>
        <v>1500</v>
      </c>
      <c r="H35" s="46" t="s">
        <v>93</v>
      </c>
      <c r="I35" s="129">
        <f>ROUND(I4/I34,0)</f>
        <v>71</v>
      </c>
      <c r="J35" s="39" t="str">
        <f>"Meeting Space per Day ("&amp;ROUND((I35+I36)/I37,0)&amp;" people)"</f>
        <v>Meeting Space per Day (9 people)</v>
      </c>
      <c r="K35" s="137">
        <v>75</v>
      </c>
    </row>
    <row r="36" spans="1:11" ht="15.75" thickBot="1" x14ac:dyDescent="0.3">
      <c r="A36" s="179"/>
      <c r="B36" s="189"/>
      <c r="C36" s="26" t="s">
        <v>18</v>
      </c>
      <c r="D36" s="27">
        <f>SUM(I35:I36)*I38</f>
        <v>182</v>
      </c>
      <c r="E36" s="27" t="s">
        <v>45</v>
      </c>
      <c r="F36" s="27">
        <f>K36</f>
        <v>55</v>
      </c>
      <c r="G36" s="28">
        <f>D36*F36</f>
        <v>10010</v>
      </c>
      <c r="H36" s="46" t="s">
        <v>92</v>
      </c>
      <c r="I36" s="136">
        <f>20</f>
        <v>20</v>
      </c>
      <c r="J36" s="40" t="s">
        <v>18</v>
      </c>
      <c r="K36" s="128">
        <f>$K$6</f>
        <v>55</v>
      </c>
    </row>
    <row r="37" spans="1:11" ht="16.5" thickBot="1" x14ac:dyDescent="0.3">
      <c r="A37" s="179"/>
      <c r="B37" s="165" t="str">
        <f>A34&amp;" Subtotal"</f>
        <v>Inspectors' Training Subtotal</v>
      </c>
      <c r="C37" s="166"/>
      <c r="D37" s="166"/>
      <c r="E37" s="166"/>
      <c r="F37" s="166"/>
      <c r="G37" s="1">
        <f>SUM(G34:G36)</f>
        <v>13330</v>
      </c>
      <c r="H37" s="29" t="s">
        <v>41</v>
      </c>
      <c r="I37" s="127">
        <f>I5</f>
        <v>10</v>
      </c>
      <c r="J37" s="6"/>
      <c r="K37" s="146"/>
    </row>
    <row r="38" spans="1:11" ht="15.75" thickBot="1" x14ac:dyDescent="0.3">
      <c r="A38" s="180"/>
      <c r="B38" s="84"/>
      <c r="C38" s="85"/>
      <c r="D38" s="47"/>
      <c r="E38" s="47"/>
      <c r="F38" s="47"/>
      <c r="G38" s="11"/>
      <c r="H38" s="41" t="s">
        <v>42</v>
      </c>
      <c r="I38" s="128">
        <v>2</v>
      </c>
      <c r="J38" s="7"/>
      <c r="K38" s="146"/>
    </row>
    <row r="39" spans="1:11" ht="15" x14ac:dyDescent="0.25">
      <c r="A39" s="195" t="s">
        <v>13</v>
      </c>
      <c r="B39" s="222" t="s">
        <v>37</v>
      </c>
      <c r="C39" s="73" t="s">
        <v>18</v>
      </c>
      <c r="D39" s="31">
        <f>I40*I41*I43</f>
        <v>280</v>
      </c>
      <c r="E39" s="31" t="s">
        <v>0</v>
      </c>
      <c r="F39" s="31">
        <f>$K$6</f>
        <v>55</v>
      </c>
      <c r="G39" s="32">
        <f>D39*F39</f>
        <v>15400</v>
      </c>
      <c r="H39" s="79" t="str">
        <f t="shared" ref="H39:I44" si="7">H6</f>
        <v>Shops Mapped &amp; Pre-Inspected/Inspector Team</v>
      </c>
      <c r="I39" s="126">
        <f t="shared" si="7"/>
        <v>50</v>
      </c>
      <c r="J39" s="80" t="s">
        <v>29</v>
      </c>
      <c r="K39" s="126">
        <f>K6</f>
        <v>55</v>
      </c>
    </row>
    <row r="40" spans="1:11" ht="15" x14ac:dyDescent="0.25">
      <c r="A40" s="196"/>
      <c r="B40" s="223"/>
      <c r="C40" s="71" t="s">
        <v>21</v>
      </c>
      <c r="D40" s="35">
        <f>I40*I43</f>
        <v>140</v>
      </c>
      <c r="E40" s="35" t="s">
        <v>0</v>
      </c>
      <c r="F40" s="35">
        <f>$K$7</f>
        <v>155</v>
      </c>
      <c r="G40" s="36">
        <f t="shared" ref="G40:G42" si="8">D40*F40</f>
        <v>21700</v>
      </c>
      <c r="H40" s="54" t="str">
        <f t="shared" si="7"/>
        <v>Inspector Teams</v>
      </c>
      <c r="I40" s="129">
        <f t="shared" si="7"/>
        <v>20</v>
      </c>
      <c r="J40" s="55" t="s">
        <v>30</v>
      </c>
      <c r="K40" s="127">
        <f>K7</f>
        <v>155</v>
      </c>
    </row>
    <row r="41" spans="1:11" ht="15" x14ac:dyDescent="0.25">
      <c r="A41" s="196"/>
      <c r="B41" s="190" t="s">
        <v>36</v>
      </c>
      <c r="C41" s="71" t="s">
        <v>31</v>
      </c>
      <c r="D41" s="35">
        <f>I40*I43</f>
        <v>140</v>
      </c>
      <c r="E41" s="35" t="s">
        <v>0</v>
      </c>
      <c r="F41" s="35">
        <f>$K$8</f>
        <v>0.5</v>
      </c>
      <c r="G41" s="36">
        <f t="shared" si="8"/>
        <v>70</v>
      </c>
      <c r="H41" s="54" t="str">
        <f t="shared" si="7"/>
        <v>Inspectors/ Team</v>
      </c>
      <c r="I41" s="129">
        <f t="shared" si="7"/>
        <v>2</v>
      </c>
      <c r="J41" s="55" t="s">
        <v>32</v>
      </c>
      <c r="K41" s="147">
        <f>K8</f>
        <v>0.5</v>
      </c>
    </row>
    <row r="42" spans="1:11" ht="15.75" thickBot="1" x14ac:dyDescent="0.3">
      <c r="A42" s="196"/>
      <c r="B42" s="191"/>
      <c r="C42" s="74" t="s">
        <v>1</v>
      </c>
      <c r="D42" s="75">
        <f>I40</f>
        <v>20</v>
      </c>
      <c r="E42" s="75" t="s">
        <v>33</v>
      </c>
      <c r="F42" s="75">
        <f>$K$9</f>
        <v>5</v>
      </c>
      <c r="G42" s="76">
        <f t="shared" si="8"/>
        <v>100</v>
      </c>
      <c r="H42" s="54" t="str">
        <f t="shared" si="7"/>
        <v>Average Health Shops Mapped &amp; Pre-Inspected/Day</v>
      </c>
      <c r="I42" s="129">
        <f t="shared" si="7"/>
        <v>7</v>
      </c>
      <c r="J42" s="56" t="s">
        <v>34</v>
      </c>
      <c r="K42" s="128">
        <f>K9</f>
        <v>5</v>
      </c>
    </row>
    <row r="43" spans="1:11" ht="16.5" thickBot="1" x14ac:dyDescent="0.3">
      <c r="A43" s="196"/>
      <c r="B43" s="216" t="str">
        <f>A39&amp;" Subtotal"</f>
        <v>Final Inspection Subtotal</v>
      </c>
      <c r="C43" s="217"/>
      <c r="D43" s="217"/>
      <c r="E43" s="217"/>
      <c r="F43" s="218"/>
      <c r="G43" s="1">
        <f>SUM(G39:G42)</f>
        <v>37270</v>
      </c>
      <c r="H43" s="54" t="str">
        <f t="shared" si="7"/>
        <v>Days/Inspector for Mapping &amp; Pre-Inspection</v>
      </c>
      <c r="I43" s="129">
        <f t="shared" si="7"/>
        <v>7</v>
      </c>
      <c r="J43" s="77"/>
      <c r="K43" s="146"/>
    </row>
    <row r="44" spans="1:11" ht="15.75" thickBot="1" x14ac:dyDescent="0.3">
      <c r="A44" s="197"/>
      <c r="B44" s="81"/>
      <c r="C44" s="7"/>
      <c r="D44" s="7"/>
      <c r="E44" s="7"/>
      <c r="F44" s="7"/>
      <c r="G44" s="82"/>
      <c r="H44" s="83" t="str">
        <f t="shared" si="7"/>
        <v>Days/Inspector for Data Entry &amp; Compilation</v>
      </c>
      <c r="I44" s="134">
        <f t="shared" si="7"/>
        <v>2</v>
      </c>
      <c r="J44" s="7"/>
      <c r="K44" s="146"/>
    </row>
    <row r="45" spans="1:11" ht="18.75" customHeight="1" x14ac:dyDescent="0.25">
      <c r="A45" s="178" t="s">
        <v>59</v>
      </c>
      <c r="B45" s="187" t="s">
        <v>43</v>
      </c>
      <c r="C45" s="22" t="s">
        <v>3</v>
      </c>
      <c r="D45" s="23">
        <f>I45*I47</f>
        <v>100</v>
      </c>
      <c r="E45" s="23" t="s">
        <v>45</v>
      </c>
      <c r="F45" s="23">
        <f>K45</f>
        <v>10</v>
      </c>
      <c r="G45" s="24">
        <f>D45*F45</f>
        <v>1000</v>
      </c>
      <c r="H45" s="25" t="s">
        <v>48</v>
      </c>
      <c r="I45" s="126">
        <f>ROUND(I4/I5,0)</f>
        <v>100</v>
      </c>
      <c r="J45" s="38" t="s">
        <v>46</v>
      </c>
      <c r="K45" s="126">
        <f>$K$12</f>
        <v>10</v>
      </c>
    </row>
    <row r="46" spans="1:11" ht="17.25" customHeight="1" x14ac:dyDescent="0.25">
      <c r="A46" s="179"/>
      <c r="B46" s="188"/>
      <c r="C46" s="26" t="s">
        <v>4</v>
      </c>
      <c r="D46" s="27">
        <f>I46*I47</f>
        <v>10</v>
      </c>
      <c r="E46" s="27" t="s">
        <v>0</v>
      </c>
      <c r="F46" s="27">
        <f t="shared" ref="F46" si="9">K46</f>
        <v>40</v>
      </c>
      <c r="G46" s="28">
        <f>D46*F46</f>
        <v>400</v>
      </c>
      <c r="H46" s="29" t="s">
        <v>41</v>
      </c>
      <c r="I46" s="127">
        <f>I5</f>
        <v>10</v>
      </c>
      <c r="J46" s="39" t="str">
        <f>"Meeting Space per Day ("&amp;I45/I46&amp;" people)"</f>
        <v>Meeting Space per Day (10 people)</v>
      </c>
      <c r="K46" s="137">
        <v>40</v>
      </c>
    </row>
    <row r="47" spans="1:11" ht="18" customHeight="1" thickBot="1" x14ac:dyDescent="0.3">
      <c r="A47" s="179"/>
      <c r="B47" s="189"/>
      <c r="C47" s="26" t="s">
        <v>52</v>
      </c>
      <c r="D47" s="94">
        <f>I45</f>
        <v>100</v>
      </c>
      <c r="E47" s="27" t="s">
        <v>44</v>
      </c>
      <c r="F47" s="27">
        <f>$K$47</f>
        <v>2</v>
      </c>
      <c r="G47" s="28">
        <f>D47*F47</f>
        <v>200</v>
      </c>
      <c r="H47" s="41" t="s">
        <v>42</v>
      </c>
      <c r="I47" s="128">
        <v>1</v>
      </c>
      <c r="J47" s="40" t="str">
        <f>C47&amp;" per Attendee"</f>
        <v>Supplies (Notebook &amp; Pen) per Attendee</v>
      </c>
      <c r="K47" s="128">
        <f>$K$14</f>
        <v>2</v>
      </c>
    </row>
    <row r="48" spans="1:11" ht="18" customHeight="1" thickBot="1" x14ac:dyDescent="0.3">
      <c r="A48" s="180"/>
      <c r="B48" s="165" t="str">
        <f>A45&amp;" Subtotal"</f>
        <v>District Committee - Final Inspection Review Subtotal</v>
      </c>
      <c r="C48" s="166"/>
      <c r="D48" s="166"/>
      <c r="E48" s="166"/>
      <c r="F48" s="166"/>
      <c r="G48" s="1">
        <f>SUM(G45:G47)</f>
        <v>1600</v>
      </c>
      <c r="H48" s="97"/>
      <c r="I48" s="72"/>
      <c r="J48" s="9"/>
      <c r="K48" s="5"/>
    </row>
    <row r="49" spans="1:11" ht="21.75" thickBot="1" x14ac:dyDescent="0.4">
      <c r="A49" s="181" t="s">
        <v>60</v>
      </c>
      <c r="B49" s="182"/>
      <c r="C49" s="182"/>
      <c r="D49" s="182"/>
      <c r="E49" s="182"/>
      <c r="F49" s="183"/>
      <c r="G49" s="78">
        <f>SUM(G11,G15,G22,G33,G37,G43,G48)</f>
        <v>176016</v>
      </c>
      <c r="H49" s="98"/>
      <c r="I49" s="5"/>
      <c r="J49" s="5"/>
      <c r="K49" s="5"/>
    </row>
    <row r="50" spans="1:11" ht="21.75" thickBot="1" x14ac:dyDescent="0.4">
      <c r="A50" s="184" t="s">
        <v>76</v>
      </c>
      <c r="B50" s="185"/>
      <c r="C50" s="185"/>
      <c r="D50" s="185"/>
      <c r="E50" s="185"/>
      <c r="F50" s="186"/>
      <c r="G50" s="2">
        <f>G49/I5</f>
        <v>17601.599999999999</v>
      </c>
      <c r="H50" s="98"/>
      <c r="I50" s="5"/>
      <c r="J50" s="5"/>
      <c r="K50" s="5"/>
    </row>
    <row r="51" spans="1:11" ht="18" thickBot="1" x14ac:dyDescent="0.35">
      <c r="B51" s="45"/>
      <c r="C51" s="45"/>
      <c r="D51" s="45"/>
      <c r="E51" s="45"/>
      <c r="F51" s="45"/>
      <c r="G51" s="45"/>
    </row>
    <row r="52" spans="1:11" ht="18" customHeight="1" thickBot="1" x14ac:dyDescent="0.3">
      <c r="A52" s="151" t="s">
        <v>98</v>
      </c>
      <c r="B52" s="152"/>
      <c r="C52" s="152"/>
      <c r="D52" s="152"/>
      <c r="E52" s="152"/>
      <c r="F52" s="152"/>
      <c r="G52" s="152"/>
      <c r="H52" s="153"/>
      <c r="I52" s="153"/>
      <c r="J52" s="153"/>
      <c r="K52" s="154"/>
    </row>
    <row r="53" spans="1:11" ht="18.75" customHeight="1" x14ac:dyDescent="0.25">
      <c r="A53" s="148" t="s">
        <v>97</v>
      </c>
      <c r="B53" s="162" t="s">
        <v>62</v>
      </c>
      <c r="C53" s="15" t="s">
        <v>19</v>
      </c>
      <c r="D53" s="163" t="s">
        <v>63</v>
      </c>
      <c r="E53" s="163"/>
      <c r="F53" s="163"/>
      <c r="G53" s="16">
        <f>K53</f>
        <v>75000</v>
      </c>
      <c r="H53" s="17" t="s">
        <v>48</v>
      </c>
      <c r="I53" s="126">
        <f>I45</f>
        <v>100</v>
      </c>
      <c r="J53" s="101" t="s">
        <v>19</v>
      </c>
      <c r="K53" s="141">
        <v>75000</v>
      </c>
    </row>
    <row r="54" spans="1:11" ht="17.25" customHeight="1" x14ac:dyDescent="0.25">
      <c r="A54" s="149"/>
      <c r="B54" s="161"/>
      <c r="C54" s="18" t="s">
        <v>61</v>
      </c>
      <c r="D54" s="164" t="s">
        <v>63</v>
      </c>
      <c r="E54" s="164"/>
      <c r="F54" s="164"/>
      <c r="G54" s="20">
        <f>K54</f>
        <v>75000</v>
      </c>
      <c r="H54" s="21" t="s">
        <v>41</v>
      </c>
      <c r="I54" s="127">
        <f t="shared" ref="I54:I55" si="10">I46</f>
        <v>10</v>
      </c>
      <c r="J54" s="102" t="s">
        <v>61</v>
      </c>
      <c r="K54" s="127">
        <f>$K$53</f>
        <v>75000</v>
      </c>
    </row>
    <row r="55" spans="1:11" ht="18" customHeight="1" thickBot="1" x14ac:dyDescent="0.3">
      <c r="A55" s="149"/>
      <c r="B55" s="161" t="s">
        <v>43</v>
      </c>
      <c r="C55" s="18" t="s">
        <v>3</v>
      </c>
      <c r="D55" s="19">
        <f>I53*I55</f>
        <v>100</v>
      </c>
      <c r="E55" s="19" t="s">
        <v>45</v>
      </c>
      <c r="F55" s="19">
        <f>K55</f>
        <v>10</v>
      </c>
      <c r="G55" s="20">
        <f>D55*F55</f>
        <v>1000</v>
      </c>
      <c r="H55" s="100" t="s">
        <v>42</v>
      </c>
      <c r="I55" s="128">
        <f t="shared" si="10"/>
        <v>1</v>
      </c>
      <c r="J55" s="102" t="s">
        <v>46</v>
      </c>
      <c r="K55" s="127">
        <f>$K$12</f>
        <v>10</v>
      </c>
    </row>
    <row r="56" spans="1:11" ht="17.25" customHeight="1" x14ac:dyDescent="0.25">
      <c r="A56" s="149"/>
      <c r="B56" s="161"/>
      <c r="C56" s="18" t="s">
        <v>4</v>
      </c>
      <c r="D56" s="19">
        <f>I54*I55</f>
        <v>10</v>
      </c>
      <c r="E56" s="19" t="s">
        <v>0</v>
      </c>
      <c r="F56" s="19">
        <f t="shared" ref="F56" si="11">K56</f>
        <v>40</v>
      </c>
      <c r="G56" s="20">
        <f>D56*F56</f>
        <v>400</v>
      </c>
      <c r="H56" s="60"/>
      <c r="I56" s="5"/>
      <c r="J56" s="102" t="str">
        <f>"Meeting Space per Day ("&amp;I53/I54&amp;" people)"</f>
        <v>Meeting Space per Day (10 people)</v>
      </c>
      <c r="K56" s="127">
        <f>K46</f>
        <v>40</v>
      </c>
    </row>
    <row r="57" spans="1:11" ht="18" customHeight="1" thickBot="1" x14ac:dyDescent="0.3">
      <c r="A57" s="149"/>
      <c r="B57" s="161"/>
      <c r="C57" s="18" t="s">
        <v>52</v>
      </c>
      <c r="D57" s="99">
        <f>I53</f>
        <v>100</v>
      </c>
      <c r="E57" s="19" t="s">
        <v>44</v>
      </c>
      <c r="F57" s="19">
        <f>$K$47</f>
        <v>2</v>
      </c>
      <c r="G57" s="20">
        <f>D57*F57</f>
        <v>200</v>
      </c>
      <c r="H57" s="6"/>
      <c r="I57" s="6"/>
      <c r="J57" s="103" t="str">
        <f>C57&amp;" per Attendee"</f>
        <v>Supplies (Notebook &amp; Pen) per Attendee</v>
      </c>
      <c r="K57" s="128">
        <f>$K$14</f>
        <v>2</v>
      </c>
    </row>
    <row r="58" spans="1:11" ht="18" customHeight="1" thickBot="1" x14ac:dyDescent="0.3">
      <c r="A58" s="150"/>
      <c r="B58" s="165" t="str">
        <f>A53&amp;" Subtotal"</f>
        <v>Baseline and Endline Surveys Subtotal</v>
      </c>
      <c r="C58" s="166"/>
      <c r="D58" s="166"/>
      <c r="E58" s="166"/>
      <c r="F58" s="166"/>
      <c r="G58" s="1">
        <f>SUM(G53:G57)</f>
        <v>151600</v>
      </c>
      <c r="H58" s="60"/>
      <c r="I58" s="5"/>
      <c r="J58" s="5"/>
      <c r="K58" s="5"/>
    </row>
    <row r="59" spans="1:11" ht="18" thickBot="1" x14ac:dyDescent="0.35">
      <c r="B59" s="95"/>
      <c r="C59" s="95"/>
      <c r="D59" s="95"/>
      <c r="E59" s="95"/>
      <c r="F59" s="95"/>
      <c r="G59" s="96"/>
      <c r="H59" s="95"/>
      <c r="I59" s="95"/>
      <c r="J59" s="95"/>
      <c r="K59" s="95"/>
    </row>
    <row r="60" spans="1:11" ht="18.75" thickBot="1" x14ac:dyDescent="0.3">
      <c r="A60" s="157" t="s">
        <v>99</v>
      </c>
      <c r="B60" s="158"/>
      <c r="C60" s="158"/>
      <c r="D60" s="158"/>
      <c r="E60" s="158"/>
      <c r="F60" s="158"/>
      <c r="G60" s="158"/>
      <c r="H60" s="158"/>
      <c r="I60" s="158"/>
      <c r="J60" s="158"/>
      <c r="K60" s="159"/>
    </row>
    <row r="61" spans="1:11" ht="18.75" customHeight="1" x14ac:dyDescent="0.25">
      <c r="A61" s="155" t="s">
        <v>104</v>
      </c>
      <c r="B61" s="173" t="s">
        <v>43</v>
      </c>
      <c r="C61" s="104" t="s">
        <v>3</v>
      </c>
      <c r="D61" s="105">
        <f>I61*I62*I64</f>
        <v>6000</v>
      </c>
      <c r="E61" s="105" t="s">
        <v>45</v>
      </c>
      <c r="F61" s="105">
        <f>K61</f>
        <v>5</v>
      </c>
      <c r="G61" s="106">
        <f t="shared" ref="G61:G64" si="12">D61*F61</f>
        <v>30000</v>
      </c>
      <c r="H61" s="112" t="s">
        <v>64</v>
      </c>
      <c r="I61" s="136">
        <v>50</v>
      </c>
      <c r="J61" s="116" t="s">
        <v>46</v>
      </c>
      <c r="K61" s="136">
        <v>5</v>
      </c>
    </row>
    <row r="62" spans="1:11" ht="17.25" customHeight="1" x14ac:dyDescent="0.25">
      <c r="A62" s="155"/>
      <c r="B62" s="174"/>
      <c r="C62" s="107" t="s">
        <v>4</v>
      </c>
      <c r="D62" s="108">
        <f>I62*I64</f>
        <v>120</v>
      </c>
      <c r="E62" s="108" t="s">
        <v>0</v>
      </c>
      <c r="F62" s="108">
        <f>K62</f>
        <v>50</v>
      </c>
      <c r="G62" s="109">
        <f t="shared" si="12"/>
        <v>6000</v>
      </c>
      <c r="H62" s="113" t="s">
        <v>41</v>
      </c>
      <c r="I62" s="127">
        <f>$I$4/I12/I61</f>
        <v>20</v>
      </c>
      <c r="J62" s="117" t="str">
        <f>"Meeting Space per Day ("&amp;I61&amp;" people)"</f>
        <v>Meeting Space per Day (50 people)</v>
      </c>
      <c r="K62" s="137">
        <v>50</v>
      </c>
    </row>
    <row r="63" spans="1:11" ht="17.25" customHeight="1" x14ac:dyDescent="0.25">
      <c r="A63" s="155"/>
      <c r="B63" s="174"/>
      <c r="C63" s="107" t="s">
        <v>71</v>
      </c>
      <c r="D63" s="108">
        <f>I62*I64*I63</f>
        <v>360</v>
      </c>
      <c r="E63" s="108" t="s">
        <v>0</v>
      </c>
      <c r="F63" s="108">
        <f>K63</f>
        <v>50</v>
      </c>
      <c r="G63" s="109">
        <f t="shared" si="12"/>
        <v>18000</v>
      </c>
      <c r="H63" s="114" t="s">
        <v>102</v>
      </c>
      <c r="I63" s="135">
        <v>3</v>
      </c>
      <c r="J63" s="117" t="s">
        <v>71</v>
      </c>
      <c r="K63" s="137">
        <v>50</v>
      </c>
    </row>
    <row r="64" spans="1:11" ht="18" customHeight="1" thickBot="1" x14ac:dyDescent="0.3">
      <c r="A64" s="155"/>
      <c r="B64" s="174"/>
      <c r="C64" s="107" t="s">
        <v>72</v>
      </c>
      <c r="D64" s="108">
        <f>I63*I62</f>
        <v>60</v>
      </c>
      <c r="E64" s="108" t="s">
        <v>75</v>
      </c>
      <c r="F64" s="108">
        <f>K64</f>
        <v>20</v>
      </c>
      <c r="G64" s="109">
        <f t="shared" si="12"/>
        <v>1200</v>
      </c>
      <c r="H64" s="115" t="s">
        <v>42</v>
      </c>
      <c r="I64" s="128">
        <v>6</v>
      </c>
      <c r="J64" s="118" t="s">
        <v>74</v>
      </c>
      <c r="K64" s="138">
        <v>20</v>
      </c>
    </row>
    <row r="65" spans="1:11" ht="17.25" customHeight="1" x14ac:dyDescent="0.25">
      <c r="A65" s="155"/>
      <c r="B65" s="174"/>
      <c r="C65" s="107" t="s">
        <v>67</v>
      </c>
      <c r="D65" s="230" t="s">
        <v>66</v>
      </c>
      <c r="E65" s="230"/>
      <c r="F65" s="230"/>
      <c r="G65" s="109">
        <v>0</v>
      </c>
      <c r="H65" s="43"/>
      <c r="I65" s="43"/>
      <c r="J65" s="43"/>
      <c r="K65" s="139"/>
    </row>
    <row r="66" spans="1:11" ht="18" customHeight="1" thickBot="1" x14ac:dyDescent="0.3">
      <c r="A66" s="155"/>
      <c r="B66" s="175"/>
      <c r="C66" s="110" t="s">
        <v>9</v>
      </c>
      <c r="D66" s="231" t="s">
        <v>66</v>
      </c>
      <c r="E66" s="231"/>
      <c r="F66" s="231"/>
      <c r="G66" s="111">
        <v>0</v>
      </c>
      <c r="J66" s="43"/>
      <c r="K66" s="139"/>
    </row>
    <row r="67" spans="1:11" ht="18" customHeight="1" thickBot="1" x14ac:dyDescent="0.3">
      <c r="A67" s="155"/>
      <c r="B67" s="167" t="str">
        <f>A61&amp;" Subtotal"</f>
        <v>Owners' Training* Subtotal</v>
      </c>
      <c r="C67" s="168"/>
      <c r="D67" s="168"/>
      <c r="E67" s="168"/>
      <c r="F67" s="176"/>
      <c r="G67" s="3">
        <f>SUM(G61:G66)</f>
        <v>55200</v>
      </c>
      <c r="K67" s="140"/>
    </row>
    <row r="68" spans="1:11" ht="18" customHeight="1" thickBot="1" x14ac:dyDescent="0.3">
      <c r="A68" s="156"/>
      <c r="B68" s="167" t="s">
        <v>100</v>
      </c>
      <c r="C68" s="168"/>
      <c r="D68" s="168"/>
      <c r="E68" s="168"/>
      <c r="F68" s="169"/>
      <c r="G68" s="3">
        <f>G67/(I61*I62)</f>
        <v>55.2</v>
      </c>
      <c r="H68" s="44"/>
      <c r="K68" s="140"/>
    </row>
    <row r="69" spans="1:11" ht="18.75" customHeight="1" x14ac:dyDescent="0.25">
      <c r="A69" s="160" t="s">
        <v>105</v>
      </c>
      <c r="B69" s="177" t="s">
        <v>43</v>
      </c>
      <c r="C69" s="119" t="s">
        <v>3</v>
      </c>
      <c r="D69" s="120">
        <f>I70*I71*I73</f>
        <v>45000</v>
      </c>
      <c r="E69" s="120" t="s">
        <v>45</v>
      </c>
      <c r="F69" s="120">
        <f>K69</f>
        <v>1</v>
      </c>
      <c r="G69" s="121">
        <f t="shared" ref="G69:G72" si="13">D69*F69</f>
        <v>45000</v>
      </c>
      <c r="H69" s="122" t="s">
        <v>103</v>
      </c>
      <c r="I69" s="235">
        <v>1.25</v>
      </c>
      <c r="J69" s="123" t="s">
        <v>46</v>
      </c>
      <c r="K69" s="141">
        <v>1</v>
      </c>
    </row>
    <row r="70" spans="1:11" ht="17.25" customHeight="1" x14ac:dyDescent="0.25">
      <c r="A70" s="155"/>
      <c r="B70" s="174"/>
      <c r="C70" s="107" t="s">
        <v>4</v>
      </c>
      <c r="D70" s="108">
        <f>I71*I73</f>
        <v>900</v>
      </c>
      <c r="E70" s="108" t="s">
        <v>0</v>
      </c>
      <c r="F70" s="108">
        <f>K70</f>
        <v>50</v>
      </c>
      <c r="G70" s="109">
        <f t="shared" si="13"/>
        <v>45000</v>
      </c>
      <c r="H70" s="113" t="s">
        <v>65</v>
      </c>
      <c r="I70" s="137">
        <v>50</v>
      </c>
      <c r="J70" s="117" t="str">
        <f>"Meeting Space per Day ("&amp;I70&amp;" people)"</f>
        <v>Meeting Space per Day (50 people)</v>
      </c>
      <c r="K70" s="127">
        <f>K62</f>
        <v>50</v>
      </c>
    </row>
    <row r="71" spans="1:11" ht="17.25" customHeight="1" x14ac:dyDescent="0.25">
      <c r="A71" s="155"/>
      <c r="B71" s="174"/>
      <c r="C71" s="107" t="s">
        <v>71</v>
      </c>
      <c r="D71" s="108">
        <f>I72*I71*I73</f>
        <v>1800</v>
      </c>
      <c r="E71" s="108" t="s">
        <v>0</v>
      </c>
      <c r="F71" s="108">
        <f>K71</f>
        <v>50</v>
      </c>
      <c r="G71" s="109">
        <f t="shared" si="13"/>
        <v>90000</v>
      </c>
      <c r="H71" s="113" t="s">
        <v>41</v>
      </c>
      <c r="I71" s="127">
        <f>ROUNDUP($I$4*I69/I70,0)</f>
        <v>25</v>
      </c>
      <c r="J71" s="117" t="s">
        <v>71</v>
      </c>
      <c r="K71" s="127">
        <f>K63</f>
        <v>50</v>
      </c>
    </row>
    <row r="72" spans="1:11" ht="18" customHeight="1" thickBot="1" x14ac:dyDescent="0.3">
      <c r="A72" s="155"/>
      <c r="B72" s="174"/>
      <c r="C72" s="107" t="s">
        <v>72</v>
      </c>
      <c r="D72" s="108">
        <f>((I72-1)+4)*I71</f>
        <v>125</v>
      </c>
      <c r="E72" s="108" t="s">
        <v>75</v>
      </c>
      <c r="F72" s="108">
        <f>K72</f>
        <v>20</v>
      </c>
      <c r="G72" s="109">
        <f t="shared" si="13"/>
        <v>2500</v>
      </c>
      <c r="H72" s="114" t="s">
        <v>73</v>
      </c>
      <c r="I72" s="135">
        <v>2</v>
      </c>
      <c r="J72" s="118" t="s">
        <v>74</v>
      </c>
      <c r="K72" s="128">
        <f>K64</f>
        <v>20</v>
      </c>
    </row>
    <row r="73" spans="1:11" ht="17.25" customHeight="1" thickBot="1" x14ac:dyDescent="0.3">
      <c r="A73" s="155"/>
      <c r="B73" s="174"/>
      <c r="C73" s="107" t="s">
        <v>67</v>
      </c>
      <c r="D73" s="227" t="s">
        <v>66</v>
      </c>
      <c r="E73" s="228"/>
      <c r="F73" s="229"/>
      <c r="G73" s="109">
        <v>0</v>
      </c>
      <c r="H73" s="115" t="s">
        <v>42</v>
      </c>
      <c r="I73" s="128">
        <v>36</v>
      </c>
      <c r="J73" s="43"/>
      <c r="K73" s="43"/>
    </row>
    <row r="74" spans="1:11" ht="18" customHeight="1" thickBot="1" x14ac:dyDescent="0.3">
      <c r="A74" s="155"/>
      <c r="B74" s="175"/>
      <c r="C74" s="110" t="s">
        <v>9</v>
      </c>
      <c r="D74" s="224" t="s">
        <v>66</v>
      </c>
      <c r="E74" s="225"/>
      <c r="F74" s="226"/>
      <c r="G74" s="111">
        <v>0</v>
      </c>
      <c r="J74" s="43"/>
      <c r="K74" s="43"/>
    </row>
    <row r="75" spans="1:11" ht="18" customHeight="1" thickBot="1" x14ac:dyDescent="0.3">
      <c r="A75" s="155"/>
      <c r="B75" s="167" t="str">
        <f>A69&amp;" Subtotal"</f>
        <v>Dispensers' Training* Subtotal</v>
      </c>
      <c r="C75" s="168"/>
      <c r="D75" s="168"/>
      <c r="E75" s="168"/>
      <c r="F75" s="169"/>
      <c r="G75" s="3">
        <f>SUM(G69:G74)</f>
        <v>182500</v>
      </c>
      <c r="J75" s="43"/>
      <c r="K75" s="43"/>
    </row>
    <row r="76" spans="1:11" ht="18" customHeight="1" thickBot="1" x14ac:dyDescent="0.3">
      <c r="A76" s="156"/>
      <c r="B76" s="170" t="s">
        <v>101</v>
      </c>
      <c r="C76" s="171"/>
      <c r="D76" s="171"/>
      <c r="E76" s="171"/>
      <c r="F76" s="172"/>
      <c r="G76" s="4">
        <f>G75/(I70*I71)</f>
        <v>146</v>
      </c>
      <c r="H76" s="44"/>
    </row>
    <row r="77" spans="1:11" ht="18" thickBot="1" x14ac:dyDescent="0.35">
      <c r="B77" s="95"/>
      <c r="C77" s="95"/>
      <c r="D77" s="95"/>
      <c r="E77" s="95"/>
      <c r="F77" s="95"/>
      <c r="G77" s="95"/>
      <c r="H77" s="95"/>
      <c r="I77" s="95"/>
      <c r="J77" s="95"/>
      <c r="K77" s="95"/>
    </row>
    <row r="78" spans="1:11" ht="17.25" customHeight="1" thickBot="1" x14ac:dyDescent="0.35">
      <c r="A78" s="232" t="s">
        <v>106</v>
      </c>
      <c r="B78" s="233"/>
      <c r="C78" s="233"/>
      <c r="D78" s="233"/>
      <c r="E78" s="233"/>
      <c r="F78" s="233"/>
      <c r="G78" s="233"/>
      <c r="H78" s="233"/>
      <c r="I78" s="233"/>
      <c r="J78" s="233"/>
      <c r="K78" s="234"/>
    </row>
    <row r="79" spans="1:11" ht="17.25" customHeight="1" x14ac:dyDescent="0.3"/>
  </sheetData>
  <mergeCells count="50">
    <mergeCell ref="D74:F74"/>
    <mergeCell ref="D73:F73"/>
    <mergeCell ref="D65:F65"/>
    <mergeCell ref="D66:F66"/>
    <mergeCell ref="A78:K78"/>
    <mergeCell ref="B33:F33"/>
    <mergeCell ref="B26:B32"/>
    <mergeCell ref="B37:F37"/>
    <mergeCell ref="B39:B40"/>
    <mergeCell ref="B43:F43"/>
    <mergeCell ref="C1:K1"/>
    <mergeCell ref="A39:A44"/>
    <mergeCell ref="B3:G4"/>
    <mergeCell ref="A6:A11"/>
    <mergeCell ref="A12:A18"/>
    <mergeCell ref="B12:B14"/>
    <mergeCell ref="A19:A25"/>
    <mergeCell ref="J3:K5"/>
    <mergeCell ref="A26:A33"/>
    <mergeCell ref="B19:B21"/>
    <mergeCell ref="B15:F15"/>
    <mergeCell ref="H3:I3"/>
    <mergeCell ref="B11:F11"/>
    <mergeCell ref="B8:B10"/>
    <mergeCell ref="B6:B7"/>
    <mergeCell ref="B22:F22"/>
    <mergeCell ref="A45:A48"/>
    <mergeCell ref="A49:F49"/>
    <mergeCell ref="A50:F50"/>
    <mergeCell ref="B34:B36"/>
    <mergeCell ref="B41:B42"/>
    <mergeCell ref="A34:A38"/>
    <mergeCell ref="B45:B47"/>
    <mergeCell ref="B48:F48"/>
    <mergeCell ref="A53:A58"/>
    <mergeCell ref="A52:K52"/>
    <mergeCell ref="A61:A68"/>
    <mergeCell ref="A60:K60"/>
    <mergeCell ref="A69:A76"/>
    <mergeCell ref="B55:B57"/>
    <mergeCell ref="B53:B54"/>
    <mergeCell ref="D53:F53"/>
    <mergeCell ref="D54:F54"/>
    <mergeCell ref="B58:F58"/>
    <mergeCell ref="B68:F68"/>
    <mergeCell ref="B76:F76"/>
    <mergeCell ref="B61:B66"/>
    <mergeCell ref="B67:F67"/>
    <mergeCell ref="B69:B74"/>
    <mergeCell ref="B75:F7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budget template assumptions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Tiller,Nathan</dc:creator>
  <cp:lastModifiedBy>Tiller,Nathan</cp:lastModifiedBy>
  <dcterms:created xsi:type="dcterms:W3CDTF">2017-12-14T16:48:22Z</dcterms:created>
  <dcterms:modified xsi:type="dcterms:W3CDTF">2018-02-26T13:57:51Z</dcterms:modified>
</cp:coreProperties>
</file>